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ncinnatiport.sharepoint.com/Shared Documents/shared/A - HCLRC/Projects/Realtors/Collateral/"/>
    </mc:Choice>
  </mc:AlternateContent>
  <xr:revisionPtr revIDLastSave="101" documentId="13_ncr:1_{EBDC53FA-B45C-4F57-B064-BD68E57E1C80}" xr6:coauthVersionLast="45" xr6:coauthVersionMax="45" xr10:uidLastSave="{B3213537-477D-40BF-AB09-9E5A0BD1FF48}"/>
  <bookViews>
    <workbookView xWindow="-108" yWindow="-108" windowWidth="23256" windowHeight="12576" xr2:uid="{15A7C5C7-57D6-4512-8F59-1EF1BC0B8426}"/>
  </bookViews>
  <sheets>
    <sheet name="Sample Budget" sheetId="1" r:id="rId1"/>
    <sheet name="Contractor List" sheetId="5" r:id="rId2"/>
    <sheet name="Blank Budget Template" sheetId="3" r:id="rId3"/>
  </sheet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8" i="3" l="1"/>
  <c r="D68" i="3"/>
  <c r="C68" i="3"/>
  <c r="E68" i="3" s="1"/>
  <c r="G67" i="3"/>
  <c r="E67" i="3"/>
  <c r="G66" i="3"/>
  <c r="E66" i="3"/>
  <c r="G65" i="3"/>
  <c r="E65" i="3"/>
  <c r="G64" i="3"/>
  <c r="E64" i="3"/>
  <c r="G63" i="3"/>
  <c r="E63" i="3"/>
  <c r="G62" i="3"/>
  <c r="E62" i="3"/>
  <c r="G61" i="3"/>
  <c r="E61" i="3"/>
  <c r="G60" i="3"/>
  <c r="E60" i="3"/>
  <c r="G59" i="3"/>
  <c r="E59" i="3"/>
  <c r="G58" i="3"/>
  <c r="E58" i="3"/>
  <c r="G57" i="3"/>
  <c r="E57" i="3"/>
  <c r="G56" i="3"/>
  <c r="E56" i="3"/>
  <c r="G55" i="3"/>
  <c r="E55" i="3"/>
  <c r="G54" i="3"/>
  <c r="E54" i="3"/>
  <c r="G53" i="3"/>
  <c r="E53" i="3"/>
  <c r="G52" i="3"/>
  <c r="E52" i="3"/>
  <c r="G51" i="3"/>
  <c r="E51" i="3"/>
  <c r="G50" i="3"/>
  <c r="E50" i="3"/>
  <c r="G49" i="3"/>
  <c r="E49" i="3"/>
  <c r="G48" i="3"/>
  <c r="E48" i="3"/>
  <c r="G47" i="3"/>
  <c r="E47" i="3"/>
  <c r="G46" i="3"/>
  <c r="E46" i="3"/>
  <c r="G45" i="3"/>
  <c r="E45" i="3"/>
  <c r="G44" i="3"/>
  <c r="E44" i="3"/>
  <c r="G43" i="3"/>
  <c r="E43" i="3"/>
  <c r="G42" i="3"/>
  <c r="G41" i="3"/>
  <c r="F40" i="3"/>
  <c r="D40" i="3"/>
  <c r="C40" i="3"/>
  <c r="E40" i="3" s="1"/>
  <c r="G39" i="3"/>
  <c r="D39" i="3"/>
  <c r="C39" i="3"/>
  <c r="G38" i="3"/>
  <c r="E38" i="3"/>
  <c r="G37" i="3"/>
  <c r="E37" i="3"/>
  <c r="G36" i="3"/>
  <c r="E36" i="3"/>
  <c r="G35" i="3"/>
  <c r="E35" i="3"/>
  <c r="G34" i="3"/>
  <c r="E34" i="3"/>
  <c r="G33" i="3"/>
  <c r="E33" i="3"/>
  <c r="G32" i="3"/>
  <c r="E32" i="3"/>
  <c r="G31" i="3"/>
  <c r="E31" i="3"/>
  <c r="F30" i="3"/>
  <c r="D30" i="3"/>
  <c r="G30" i="3" s="1"/>
  <c r="C30" i="3"/>
  <c r="G29" i="3"/>
  <c r="E29" i="3"/>
  <c r="G28" i="3"/>
  <c r="E28" i="3"/>
  <c r="G27" i="3"/>
  <c r="E27" i="3"/>
  <c r="G26" i="3"/>
  <c r="E26" i="3"/>
  <c r="G25" i="3"/>
  <c r="E25" i="3"/>
  <c r="G24" i="3"/>
  <c r="E24" i="3"/>
  <c r="G23" i="3"/>
  <c r="E23" i="3"/>
  <c r="G22" i="3"/>
  <c r="E22" i="3"/>
  <c r="G21" i="3"/>
  <c r="E21" i="3"/>
  <c r="G20" i="3"/>
  <c r="E20" i="3"/>
  <c r="F19" i="3"/>
  <c r="D19" i="3"/>
  <c r="C19" i="3"/>
  <c r="G18" i="3"/>
  <c r="E18" i="3"/>
  <c r="G17" i="3"/>
  <c r="E17" i="3"/>
  <c r="G16" i="3"/>
  <c r="E16" i="3"/>
  <c r="G15" i="3"/>
  <c r="E15" i="3"/>
  <c r="G14" i="3"/>
  <c r="E14" i="3"/>
  <c r="G13" i="3"/>
  <c r="E13" i="3"/>
  <c r="G12" i="3"/>
  <c r="E12" i="3"/>
  <c r="G11" i="3"/>
  <c r="E11" i="3"/>
  <c r="G8" i="3"/>
  <c r="F6" i="3"/>
  <c r="F8" i="3" s="1"/>
  <c r="G68" i="3" l="1"/>
  <c r="E39" i="3"/>
  <c r="G40" i="3"/>
  <c r="E30" i="3"/>
  <c r="G19" i="3"/>
  <c r="G69" i="3" s="1"/>
  <c r="E19" i="3"/>
  <c r="D69" i="3"/>
  <c r="B7" i="3" s="1"/>
  <c r="F69" i="3"/>
  <c r="C69" i="3"/>
  <c r="E30" i="1"/>
  <c r="F6" i="1"/>
  <c r="F8" i="1" s="1"/>
  <c r="C69" i="1" s="1"/>
  <c r="G19" i="1"/>
  <c r="G8" i="1"/>
  <c r="G69" i="1" s="1"/>
  <c r="C68" i="1"/>
  <c r="F40" i="1"/>
  <c r="F68" i="1"/>
  <c r="G68" i="1"/>
  <c r="G62" i="1"/>
  <c r="G63" i="1"/>
  <c r="G64" i="1"/>
  <c r="G65" i="1"/>
  <c r="G66" i="1"/>
  <c r="G67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20" i="1"/>
  <c r="G21" i="1"/>
  <c r="G22" i="1"/>
  <c r="G23" i="1"/>
  <c r="G24" i="1"/>
  <c r="G25" i="1"/>
  <c r="G26" i="1"/>
  <c r="G27" i="1"/>
  <c r="G28" i="1"/>
  <c r="G29" i="1"/>
  <c r="G30" i="1"/>
  <c r="G12" i="1"/>
  <c r="G13" i="1"/>
  <c r="G14" i="1"/>
  <c r="G15" i="1"/>
  <c r="G16" i="1"/>
  <c r="G17" i="1"/>
  <c r="G18" i="1"/>
  <c r="G11" i="1"/>
  <c r="E11" i="1"/>
  <c r="F30" i="1"/>
  <c r="D40" i="1"/>
  <c r="D39" i="1"/>
  <c r="C39" i="1"/>
  <c r="C40" i="1"/>
  <c r="C30" i="1"/>
  <c r="D68" i="1"/>
  <c r="E20" i="1"/>
  <c r="E21" i="1"/>
  <c r="E22" i="1"/>
  <c r="E23" i="1"/>
  <c r="E24" i="1"/>
  <c r="E25" i="1"/>
  <c r="E26" i="1"/>
  <c r="E27" i="1"/>
  <c r="E45" i="1"/>
  <c r="E28" i="1"/>
  <c r="E29" i="1"/>
  <c r="D30" i="1"/>
  <c r="E31" i="1"/>
  <c r="E32" i="1"/>
  <c r="E33" i="1"/>
  <c r="E34" i="1"/>
  <c r="E35" i="1"/>
  <c r="E36" i="1"/>
  <c r="E37" i="1"/>
  <c r="E38" i="1"/>
  <c r="E43" i="1"/>
  <c r="E44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12" i="1"/>
  <c r="E13" i="1"/>
  <c r="E14" i="1"/>
  <c r="E15" i="1"/>
  <c r="E16" i="1"/>
  <c r="E17" i="1"/>
  <c r="E18" i="1"/>
  <c r="E19" i="1"/>
  <c r="F19" i="1"/>
  <c r="D19" i="1"/>
  <c r="E69" i="3" l="1"/>
  <c r="D69" i="1"/>
  <c r="B7" i="1" s="1"/>
  <c r="F69" i="1"/>
  <c r="E69" i="1" l="1"/>
  <c r="E68" i="1"/>
  <c r="E40" i="1"/>
  <c r="E39" i="1"/>
  <c r="C19" i="1"/>
</calcChain>
</file>

<file path=xl/sharedStrings.xml><?xml version="1.0" encoding="utf-8"?>
<sst xmlns="http://schemas.openxmlformats.org/spreadsheetml/2006/main" count="468" uniqueCount="368">
  <si>
    <t>Organization</t>
  </si>
  <si>
    <t>Service Type</t>
  </si>
  <si>
    <t>Vendor Contact</t>
  </si>
  <si>
    <t>Vendor Phone</t>
  </si>
  <si>
    <t>Vendor Email</t>
  </si>
  <si>
    <t>Vendor Address</t>
  </si>
  <si>
    <t>Environmental Demolition Group ,LLC</t>
  </si>
  <si>
    <t>Abate Asbestos</t>
  </si>
  <si>
    <t>Shawn McGinness</t>
  </si>
  <si>
    <t>859-363-4863</t>
  </si>
  <si>
    <t>smcginness@edgllc.biz</t>
  </si>
  <si>
    <t>3520 Turfway Road,</t>
  </si>
  <si>
    <t>Rainbow Environmental Services, Inc.</t>
  </si>
  <si>
    <t>Abate Asbestos, Create Asbestos Abatement Bid Spec, Perform Asbestos Survey</t>
  </si>
  <si>
    <t>Jon French</t>
  </si>
  <si>
    <t>513-624-6470</t>
  </si>
  <si>
    <t>Resifrench@aol.com</t>
  </si>
  <si>
    <t>P.O. Box 54863</t>
  </si>
  <si>
    <t>O'Rourke Wrecking Company</t>
  </si>
  <si>
    <t>Abate Asbestos, Start Demolition</t>
  </si>
  <si>
    <t>Jeff Sizemore</t>
  </si>
  <si>
    <t>513-871-1400</t>
  </si>
  <si>
    <t>jsizemore@orourkewrecking.com</t>
  </si>
  <si>
    <t>660 Lunken Park Drive</t>
  </si>
  <si>
    <t>Onyx Termite &amp; Pest Control</t>
  </si>
  <si>
    <t>Abate Pests/Termites</t>
  </si>
  <si>
    <t>Leonard Phipps</t>
  </si>
  <si>
    <t>513-721-2847</t>
  </si>
  <si>
    <t>onyxtermite@gmail.com</t>
  </si>
  <si>
    <t>5734 Gilmore Drive</t>
  </si>
  <si>
    <t>Lawn Life</t>
  </si>
  <si>
    <t>Clean Out Property, Commercial Task, Conduct Initial Property Inspection, Cut Grass - Nuisance Condition, Cut Grass - Routine, Dump Cleanup, General Property Maintenance, Install Security Fence, Remove Litter, Remove Litter - Nuisance, Remove Litter - Routine, Remove Snow, Residential Task, Roof Repair, Secure Property</t>
  </si>
  <si>
    <t>Tim Arnold</t>
  </si>
  <si>
    <t>513-961-2222</t>
  </si>
  <si>
    <t>support@lawnlife.org</t>
  </si>
  <si>
    <t>3002 Woodburn Avenue</t>
  </si>
  <si>
    <t>Ron Taylor Repair Co.</t>
  </si>
  <si>
    <t>Clean Out Property, Conduct Initial Property Inspection, Cut Grass - Nuisance Condition, Cut Grass - Routine, Dump Cleanup, General Property Maintenance, Install Security Fence, Remove Graffiti, Remove Litter, Remove Litter - Nuisance, Remove Litter - Routine, Remove Snow, Residential Task, Roof Repair, Secure Property</t>
  </si>
  <si>
    <t>Ron Taylor</t>
  </si>
  <si>
    <t>513-921-7096</t>
  </si>
  <si>
    <t>artaylor1942@gmail.com</t>
  </si>
  <si>
    <t>980 Kirbert Ave.</t>
  </si>
  <si>
    <t>Chase Construction</t>
  </si>
  <si>
    <t>Clean Out Property, Conduct Rehab Property Assessment, Cut Grass - Nuisance Condition, Cut Grass - Routine, Install Security Fence, Remove Litter, Remove Litter - Routine, Remove Snow, Remove Trees, Renovate Property, Residential Task, Secure Property</t>
  </si>
  <si>
    <t>Alan Shaw</t>
  </si>
  <si>
    <t>513-382-7588</t>
  </si>
  <si>
    <t>Alan@thechaseguys.com</t>
  </si>
  <si>
    <t>8631 Stillwater Isle</t>
  </si>
  <si>
    <t>Just Right Construction and Lawn Care</t>
  </si>
  <si>
    <t>Clean Out Property, Cut Grass - Nuisance Condition, Cut Grass - Routine, Dump Cleanup, General Property Maintenance, Remove Litter, Remove Litter - Nuisance, Remove Litter - Routine, Residential Task, Secure Property</t>
  </si>
  <si>
    <t>Jamon Lee</t>
  </si>
  <si>
    <t>513-379-5052</t>
  </si>
  <si>
    <t>justrightconstruction@aol.com</t>
  </si>
  <si>
    <t>1172 W. Galbraith Rd. Suite 209</t>
  </si>
  <si>
    <t>Kerkan Roofing Inc.</t>
  </si>
  <si>
    <t>Commercial Task</t>
  </si>
  <si>
    <t>Jim Dieringer</t>
  </si>
  <si>
    <t>513-821-0556</t>
  </si>
  <si>
    <t>jimd@kerkan.com</t>
  </si>
  <si>
    <t>721 W. Wyoming Ave.</t>
  </si>
  <si>
    <t>Maximum Fire Protection</t>
  </si>
  <si>
    <t>Renee Hoderlein</t>
  </si>
  <si>
    <t>859-640-5415</t>
  </si>
  <si>
    <t>renee@max-fp.com</t>
  </si>
  <si>
    <t>50 West Techne Center Dr. St. G</t>
  </si>
  <si>
    <t>Pandey Environmental, LLC</t>
  </si>
  <si>
    <t>Conduct Phase I Environmental Survey</t>
  </si>
  <si>
    <t>Atul Pandey</t>
  </si>
  <si>
    <t>(614) 444-8078 x207</t>
  </si>
  <si>
    <t>info@pandeyenvironmental.com</t>
  </si>
  <si>
    <t>4100 Horizons Drive Suite 205</t>
  </si>
  <si>
    <t>MAC Paran Consulting Group</t>
  </si>
  <si>
    <t>Conduct Phase I Environmental Survey, Conduct Phase II Environmental Survey, Perform Asbestos Survey</t>
  </si>
  <si>
    <t>Michelle Paraniuk</t>
  </si>
  <si>
    <t>513-752-9111</t>
  </si>
  <si>
    <t>macparan@macparan.com</t>
  </si>
  <si>
    <t>3953 Fulton Grove Rd.</t>
  </si>
  <si>
    <t>Pinnacle Environmental Consultants, Inc.</t>
  </si>
  <si>
    <t>Conduct Phase I Environmental Survey, Perform Asbestos Survey</t>
  </si>
  <si>
    <t>Mike Strine</t>
  </si>
  <si>
    <t>513.533.1823</t>
  </si>
  <si>
    <t>MStrine@pinnacleinc.biz</t>
  </si>
  <si>
    <t>486 Old State Route 74</t>
  </si>
  <si>
    <t>Partner Engineering and Science, Inc.</t>
  </si>
  <si>
    <t>Conduct Rehab Property Assessment, Prepare Architectual Drawings, Conduct Phase I Environmental Survey, Conduct Phase II Environmental Survey</t>
  </si>
  <si>
    <t>Robert Knight</t>
  </si>
  <si>
    <t>513-315-7931</t>
  </si>
  <si>
    <t>bknight@partneresi.com</t>
  </si>
  <si>
    <t>312 Walnut St. Suite 1130</t>
  </si>
  <si>
    <t>Avon Home Improvements, Inc.</t>
  </si>
  <si>
    <t>Conduct Rehab Property Assessment, Residential Task, Conduct Initial Property Inspection, Renovate Property</t>
  </si>
  <si>
    <t>JD Sandipher</t>
  </si>
  <si>
    <t>513-961-5323</t>
  </si>
  <si>
    <t>jdahirenovate@fuse.net</t>
  </si>
  <si>
    <t>PO box 19563</t>
  </si>
  <si>
    <t>Alliance and Sons</t>
  </si>
  <si>
    <t>Conduct Rehab Property Assessment, Residential Task, Secure Property, Renovate Property, Clean Out Property, Remove Litter</t>
  </si>
  <si>
    <t>Robert Stone</t>
  </si>
  <si>
    <t>513-578-8864</t>
  </si>
  <si>
    <t>rstone8309@gmail.com</t>
  </si>
  <si>
    <t>6424 Glenmont</t>
  </si>
  <si>
    <t>Site Solutions Consulting LLC</t>
  </si>
  <si>
    <t>Create Demolition Report</t>
  </si>
  <si>
    <t>Tim Myers</t>
  </si>
  <si>
    <t>513-532-2269</t>
  </si>
  <si>
    <t>tmyers@sitesolutionsconsulting.com</t>
  </si>
  <si>
    <t>1050 Sagebrush Court</t>
  </si>
  <si>
    <t>Rave Landscaping</t>
  </si>
  <si>
    <t>Cut Grass - Nuisance Condition, Cut Grass - Routine, Remove Litter - Nuisance, Remove Litter - Routine</t>
  </si>
  <si>
    <t>Mark Rave</t>
  </si>
  <si>
    <t>513-439-4372</t>
  </si>
  <si>
    <t>5207 Highview Dr.</t>
  </si>
  <si>
    <t>Love Landscaping</t>
  </si>
  <si>
    <t>Cut Grass - Nuisance Condition, Cut Grass - Routine, Remove Snow</t>
  </si>
  <si>
    <t>Mike Walters</t>
  </si>
  <si>
    <t>513-772-4050</t>
  </si>
  <si>
    <t>Mike@LoveLandscaping.com</t>
  </si>
  <si>
    <t>65 Terrace Dr.</t>
  </si>
  <si>
    <t>Allison Landscaping Inc</t>
  </si>
  <si>
    <t>Cut Grass - Routine, Cut Grass - Nuisance Condition</t>
  </si>
  <si>
    <t>Bob Lake</t>
  </si>
  <si>
    <t>513-922-1313</t>
  </si>
  <si>
    <t>Bob@allisonlandscaping.com</t>
  </si>
  <si>
    <t>889 Anderson Ferry Rd.</t>
  </si>
  <si>
    <t>Kings Lawn Care and Snow Removal</t>
  </si>
  <si>
    <t>Jermaine King</t>
  </si>
  <si>
    <t>513-349-2510</t>
  </si>
  <si>
    <t>kingslwncare@yahoo.com</t>
  </si>
  <si>
    <t>PO Box 18938</t>
  </si>
  <si>
    <t>B&amp;H Elite complete lawn and garden care</t>
  </si>
  <si>
    <t>Cut Grass - Routine, Residential Task, Remove Snow, Secure Property, General Property Maintenance, Remove Trees, Cut Grass - Nuisance Condition, Remove Litter - Routine, Clean Out Property, Remove Litter</t>
  </si>
  <si>
    <t>Steven Scales</t>
  </si>
  <si>
    <t>513-314-3817</t>
  </si>
  <si>
    <t>bh_elite1@yahoo.com</t>
  </si>
  <si>
    <t>5138 Colerain Ave.</t>
  </si>
  <si>
    <t>Camp Washington (Joe Gorman)</t>
  </si>
  <si>
    <t>Cut Grass - Routine, Secure Property, Remove Litter - Routine</t>
  </si>
  <si>
    <t>Seco Electric Company inc.</t>
  </si>
  <si>
    <t>Electrical</t>
  </si>
  <si>
    <t>Joe Schamer</t>
  </si>
  <si>
    <t>859-491-2984</t>
  </si>
  <si>
    <t>joes@secoelectric.net</t>
  </si>
  <si>
    <t>350 Pike St.</t>
  </si>
  <si>
    <t>Freeman Services LLC.</t>
  </si>
  <si>
    <t>General Property Maintenance, Clean Out Property</t>
  </si>
  <si>
    <t>Ryan Freeman</t>
  </si>
  <si>
    <t>513-633-0607</t>
  </si>
  <si>
    <t>Freemandemolition@gmail.com</t>
  </si>
  <si>
    <t>7400 Bernard Ave</t>
  </si>
  <si>
    <t>Keep Cincinnati Beautiful</t>
  </si>
  <si>
    <t>General Property Maintenance, Cut Grass - Nuisance Condition, Remove Litter - Routine, Remove Litter</t>
  </si>
  <si>
    <t>1115 Bates Avenue</t>
  </si>
  <si>
    <t>Moore Air</t>
  </si>
  <si>
    <t>HVAC</t>
  </si>
  <si>
    <t>Amanda Kimbrell</t>
  </si>
  <si>
    <t>513-772-3444</t>
  </si>
  <si>
    <t>Amanda.Kimbrell@bmes-hvac.com</t>
  </si>
  <si>
    <t>175 Tri-County Pkwy #50</t>
  </si>
  <si>
    <t>Abel Building Systems</t>
  </si>
  <si>
    <t>Install Security Alarm</t>
  </si>
  <si>
    <t>Dave Menker</t>
  </si>
  <si>
    <t>513-772-0401</t>
  </si>
  <si>
    <t>dmabel@fuse.net</t>
  </si>
  <si>
    <t>47 Techview Drive</t>
  </si>
  <si>
    <t>Platte Architecture + Design</t>
  </si>
  <si>
    <t>Prepare Architectual Drawings</t>
  </si>
  <si>
    <t>Melissa Reddy</t>
  </si>
  <si>
    <t>513-871-1850</t>
  </si>
  <si>
    <t>melissa@plattedesign.com</t>
  </si>
  <si>
    <t>202 West Elder, 4th Floor</t>
  </si>
  <si>
    <t>Epic Towing</t>
  </si>
  <si>
    <t>Remove Abandoned Vehicles</t>
  </si>
  <si>
    <t>NickWhitmire</t>
  </si>
  <si>
    <t>513-692-0777</t>
  </si>
  <si>
    <t>A1autosource.nw@gmail.com</t>
  </si>
  <si>
    <t>800 South cooper</t>
  </si>
  <si>
    <t>Apartment Ready</t>
  </si>
  <si>
    <t>Remove Litter - Nuisance, Electrical, Roof Repair, Plumbing Repair, Residential Task, Secure Property, General Property Maintenance, Conduct Initial Property Inspection, Plumbing, Remove Litter - Routine, Clean Out Property, Dump Cleanup, Remove Litter</t>
  </si>
  <si>
    <t>Warner Johnson</t>
  </si>
  <si>
    <t>513-314-4086</t>
  </si>
  <si>
    <t>apartmentready513@gmail.com</t>
  </si>
  <si>
    <t>1418 Shenandoah Ave</t>
  </si>
  <si>
    <t>Xcell Building Maintenance</t>
  </si>
  <si>
    <t>Lamaure White</t>
  </si>
  <si>
    <t>513-461-4077</t>
  </si>
  <si>
    <t>xcellbuildingmaint@gmail.com</t>
  </si>
  <si>
    <t>6206 Meyers Dr.</t>
  </si>
  <si>
    <t>The Spring Clean Co. LLC</t>
  </si>
  <si>
    <t>Remove Litter - Nuisance, General Property Maintenance, Remove Litter - Routine, Clean Out Property, Dump Cleanup, Remove Litter</t>
  </si>
  <si>
    <t>H. Coleman Henderson</t>
  </si>
  <si>
    <t>513-3442267</t>
  </si>
  <si>
    <t>coleman201475@gmail.com</t>
  </si>
  <si>
    <t>2530 stanton Ave.</t>
  </si>
  <si>
    <t>Dwight Cooke</t>
  </si>
  <si>
    <t>Remove Trees</t>
  </si>
  <si>
    <t>513-430-6181</t>
  </si>
  <si>
    <t>3709 Charloe Court</t>
  </si>
  <si>
    <t>HGC Construction Company</t>
  </si>
  <si>
    <t>Renovate Property</t>
  </si>
  <si>
    <t>Craig Preston</t>
  </si>
  <si>
    <t>513-861-8866</t>
  </si>
  <si>
    <t>cpreston@hgcconstruction.com</t>
  </si>
  <si>
    <t>2814 Stanton Avenue</t>
  </si>
  <si>
    <t>Miracle Renovations</t>
  </si>
  <si>
    <t>Merrick Collins</t>
  </si>
  <si>
    <t>513-371-0750</t>
  </si>
  <si>
    <t>collinsmerrick@yahoo.com</t>
  </si>
  <si>
    <t>2786 Shaffer Ave.</t>
  </si>
  <si>
    <t>A1 Quality Home Improvement &amp; Roofing</t>
  </si>
  <si>
    <t>Residential Task</t>
  </si>
  <si>
    <t>lisa Stewart</t>
  </si>
  <si>
    <t>513-967-1604</t>
  </si>
  <si>
    <t>pvtdata@aol.com</t>
  </si>
  <si>
    <t>4727 Loretta Ave.</t>
  </si>
  <si>
    <t>CDK Construction</t>
  </si>
  <si>
    <t>Chris Knipper</t>
  </si>
  <si>
    <t>513-207-4787</t>
  </si>
  <si>
    <t>cdkconstruction@yahoo.com</t>
  </si>
  <si>
    <t>207 Olive Branch Rd.</t>
  </si>
  <si>
    <t>Sustainergy Cooperative</t>
  </si>
  <si>
    <t>Flequer Vera</t>
  </si>
  <si>
    <t>513-244-2700</t>
  </si>
  <si>
    <t>sustainergy@sustainergy.coop&gt;</t>
  </si>
  <si>
    <t>4211 Williamson Pl.</t>
  </si>
  <si>
    <t>Triton Services HVAC</t>
  </si>
  <si>
    <t>Majid Samarghandi</t>
  </si>
  <si>
    <t>513-679-6800</t>
  </si>
  <si>
    <t>8162 Duke Blvd.</t>
  </si>
  <si>
    <t>Hyde Park Electrical construction LLC</t>
  </si>
  <si>
    <t>Secure Property, General Property Maintenance, Remove Litter - Routine, Clean Out Property, Remove Litter</t>
  </si>
  <si>
    <t>John Bowers</t>
  </si>
  <si>
    <t>513-815-0933</t>
  </si>
  <si>
    <t>hydeparkelectrician@gmail.com</t>
  </si>
  <si>
    <t>2413 Findlater</t>
  </si>
  <si>
    <t>Currybuilt Remodeling</t>
  </si>
  <si>
    <t>Secure Property, General Property Maintenance, Remove Trees, Renovate Property, Clean Out Property, Dump Cleanup</t>
  </si>
  <si>
    <t>Nicholas Curry</t>
  </si>
  <si>
    <t>513-623-8540</t>
  </si>
  <si>
    <t>Currybuilt79@icloud.com</t>
  </si>
  <si>
    <t>5376 Scarlet oak Dr.</t>
  </si>
  <si>
    <t>Ultra Technic Construction</t>
  </si>
  <si>
    <t>Secure Property, General Property Maintenance, Renovate Property, Stabilize Property</t>
  </si>
  <si>
    <t>Olusegun Akomolede</t>
  </si>
  <si>
    <t>513-615-2966</t>
  </si>
  <si>
    <t>akomolede@aol.com</t>
  </si>
  <si>
    <t>6531 West Chester Rd.</t>
  </si>
  <si>
    <t>Stabilize Property</t>
  </si>
  <si>
    <t>Structural Systems Repair, LLC</t>
  </si>
  <si>
    <t>513-751-7774</t>
  </si>
  <si>
    <t>2824 Stanton Avenue</t>
  </si>
  <si>
    <t>Allgeier and Son Inc.</t>
  </si>
  <si>
    <t>Start Demolition</t>
  </si>
  <si>
    <t>Michael E. Allgeier</t>
  </si>
  <si>
    <t>513-218-7670</t>
  </si>
  <si>
    <t>mike@allgeierandson.com</t>
  </si>
  <si>
    <t>6386 Bridgetown Road</t>
  </si>
  <si>
    <t>Battle Axe Construction LLC</t>
  </si>
  <si>
    <t>Joseph Jackson</t>
  </si>
  <si>
    <t>513-874-4695</t>
  </si>
  <si>
    <t>jackjoe.battleaxeconstruction@gmail.com</t>
  </si>
  <si>
    <t>8050 Beckett Center Drive Suite 203</t>
  </si>
  <si>
    <t>Building Value LLC</t>
  </si>
  <si>
    <t>David Rich</t>
  </si>
  <si>
    <t>513-475-6783</t>
  </si>
  <si>
    <t>drich@buildingvalue.org</t>
  </si>
  <si>
    <t>4040 Spring Grove Avenue</t>
  </si>
  <si>
    <t>Fiscus Trucking and Excavating, Inc.</t>
  </si>
  <si>
    <t>Natalie Fiscus</t>
  </si>
  <si>
    <t>513-505-2738</t>
  </si>
  <si>
    <t>natalie@fiscusinc.com</t>
  </si>
  <si>
    <t>4782 Eastedrn Avenue</t>
  </si>
  <si>
    <t>Logan Creek LLC</t>
  </si>
  <si>
    <t>Wendell Hansel</t>
  </si>
  <si>
    <t>513-200-0057</t>
  </si>
  <si>
    <t>whansel@fuse.net</t>
  </si>
  <si>
    <t>11360 US Highway 50</t>
  </si>
  <si>
    <t>Voegele Services LLC</t>
  </si>
  <si>
    <t>Steve Voegele</t>
  </si>
  <si>
    <t>812-212-2747</t>
  </si>
  <si>
    <t>1voegelellc@gmail.com</t>
  </si>
  <si>
    <t>21166 Beacon Rd.</t>
  </si>
  <si>
    <t>123 Main Street</t>
  </si>
  <si>
    <t>PROJECT DETAILS</t>
  </si>
  <si>
    <t>SOFT COSTS</t>
  </si>
  <si>
    <t>Cost</t>
  </si>
  <si>
    <t xml:space="preserve">Amount Due </t>
  </si>
  <si>
    <t xml:space="preserve">Finished Sq. Ft. </t>
  </si>
  <si>
    <t>Acquisition Costs</t>
  </si>
  <si>
    <t># of Bedrooms</t>
  </si>
  <si>
    <t>Construction Loan Fees</t>
  </si>
  <si>
    <t># of Full Bathrooms</t>
  </si>
  <si>
    <t>Property Taxes</t>
  </si>
  <si>
    <t># of Half Bathrooms</t>
  </si>
  <si>
    <t>Sales Agent Fee</t>
  </si>
  <si>
    <t>Rehab Cost Per Square Foot</t>
  </si>
  <si>
    <t>Estimated Sales Price</t>
  </si>
  <si>
    <t>Subtotal</t>
  </si>
  <si>
    <t xml:space="preserve">Description </t>
  </si>
  <si>
    <t>Subcontractor</t>
  </si>
  <si>
    <t>Estimated Cost</t>
  </si>
  <si>
    <t xml:space="preserve">Actual Cost </t>
  </si>
  <si>
    <t>Variance</t>
  </si>
  <si>
    <t xml:space="preserve">Current Paid </t>
  </si>
  <si>
    <t xml:space="preserve">GENERAL REQUIREMENTS </t>
  </si>
  <si>
    <t>Architectural Plans and Specifications</t>
  </si>
  <si>
    <t xml:space="preserve">Permits: Building, Foundations, Grading, Retaining Walls </t>
  </si>
  <si>
    <t>Survey</t>
  </si>
  <si>
    <t>Civil Engineering</t>
  </si>
  <si>
    <t>Structural Engineering</t>
  </si>
  <si>
    <t xml:space="preserve">Asbestos Survey </t>
  </si>
  <si>
    <t xml:space="preserve">Asbestos Abatement </t>
  </si>
  <si>
    <t xml:space="preserve">Other Misc. Fees </t>
  </si>
  <si>
    <t>SITE PREP</t>
  </si>
  <si>
    <t xml:space="preserve">Building Demolition </t>
  </si>
  <si>
    <t xml:space="preserve">Wall Demolition </t>
  </si>
  <si>
    <t xml:space="preserve">Erosion Control </t>
  </si>
  <si>
    <t>Dumpsters</t>
  </si>
  <si>
    <t>Dirt Work</t>
  </si>
  <si>
    <t xml:space="preserve">Retaining Walls </t>
  </si>
  <si>
    <t>Asphalt/Concrete</t>
  </si>
  <si>
    <t xml:space="preserve">Waterproofing </t>
  </si>
  <si>
    <t xml:space="preserve">Misc. </t>
  </si>
  <si>
    <t xml:space="preserve">Subtotal </t>
  </si>
  <si>
    <t>UTILITIES</t>
  </si>
  <si>
    <t>Storm Sewer</t>
  </si>
  <si>
    <t>Sanitary Sewer</t>
  </si>
  <si>
    <t>Sanitary Tap Allowance</t>
  </si>
  <si>
    <t xml:space="preserve">Water Line </t>
  </si>
  <si>
    <t xml:space="preserve">Water Tap Allowance </t>
  </si>
  <si>
    <t xml:space="preserve">Gas Line </t>
  </si>
  <si>
    <t xml:space="preserve">Electric </t>
  </si>
  <si>
    <t>Including Allowances</t>
  </si>
  <si>
    <t xml:space="preserve">CONSTRUCTION </t>
  </si>
  <si>
    <t>Demo</t>
  </si>
  <si>
    <t>Foundations and Footers</t>
  </si>
  <si>
    <t xml:space="preserve">Framing </t>
  </si>
  <si>
    <t>Roofing</t>
  </si>
  <si>
    <t>Exterior trim and decks</t>
  </si>
  <si>
    <t>Siding /Gutters</t>
  </si>
  <si>
    <t>Doors and Trim</t>
  </si>
  <si>
    <t>Plumbing</t>
  </si>
  <si>
    <t xml:space="preserve">Electrical &amp; Lighting </t>
  </si>
  <si>
    <t xml:space="preserve">Insulation </t>
  </si>
  <si>
    <t>Drywall</t>
  </si>
  <si>
    <t>Millwork and Trim</t>
  </si>
  <si>
    <t>Cabinets</t>
  </si>
  <si>
    <t>Countertops</t>
  </si>
  <si>
    <t>Carpet</t>
  </si>
  <si>
    <t>Tile</t>
  </si>
  <si>
    <t>Windows/Glass Block</t>
  </si>
  <si>
    <t>Landscaping/Tree Removal</t>
  </si>
  <si>
    <t>Bathroom accessories and shelving</t>
  </si>
  <si>
    <t>Appliances</t>
  </si>
  <si>
    <t xml:space="preserve">Final Clean </t>
  </si>
  <si>
    <t xml:space="preserve">Backyard Fence </t>
  </si>
  <si>
    <t xml:space="preserve">Supervision </t>
  </si>
  <si>
    <t>TOTAL CONSTRUCTION COSTS</t>
  </si>
  <si>
    <t xml:space="preserve">City of Cincinnati </t>
  </si>
  <si>
    <t>contractor &amp; MSD</t>
  </si>
  <si>
    <t>contractor / GCWW</t>
  </si>
  <si>
    <t xml:space="preserve">contractor / Duke </t>
  </si>
  <si>
    <t xml:space="preserve">Duke </t>
  </si>
  <si>
    <t>Katie Davis</t>
  </si>
  <si>
    <t>513-352-4381</t>
  </si>
  <si>
    <t>katie@keepcincinnatibeautiful.org</t>
  </si>
  <si>
    <t>Mark.Rave.Mr@gmail.com</t>
  </si>
  <si>
    <t xml:space="preserve">wweed@ssrg.com </t>
  </si>
  <si>
    <t>Walter Weed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</si>
</sst>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wrapText="1"/>
    </xf>
    <xf numFmtId="0" fontId="1" fillId="3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164" fontId="0" fillId="0" borderId="0" xfId="0" applyNumberFormat="1" applyBorder="1"/>
    <xf numFmtId="0" fontId="1" fillId="3" borderId="14" xfId="0" applyFont="1" applyFill="1" applyBorder="1"/>
    <xf numFmtId="0" fontId="1" fillId="0" borderId="7" xfId="0" applyFont="1" applyBorder="1"/>
    <xf numFmtId="164" fontId="0" fillId="0" borderId="8" xfId="0" applyNumberFormat="1" applyBorder="1"/>
    <xf numFmtId="0" fontId="0" fillId="0" borderId="7" xfId="0" applyBorder="1" applyAlignment="1">
      <alignment horizontal="right" wrapText="1"/>
    </xf>
    <xf numFmtId="0" fontId="0" fillId="0" borderId="7" xfId="0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0" fontId="1" fillId="3" borderId="4" xfId="0" applyFont="1" applyFill="1" applyBorder="1" applyAlignment="1">
      <alignment wrapText="1"/>
    </xf>
    <xf numFmtId="0" fontId="1" fillId="3" borderId="20" xfId="0" applyFont="1" applyFill="1" applyBorder="1" applyAlignment="1">
      <alignment wrapText="1"/>
    </xf>
    <xf numFmtId="164" fontId="1" fillId="0" borderId="1" xfId="0" applyNumberFormat="1" applyFont="1" applyBorder="1"/>
    <xf numFmtId="164" fontId="1" fillId="0" borderId="8" xfId="0" applyNumberFormat="1" applyFont="1" applyBorder="1"/>
    <xf numFmtId="164" fontId="0" fillId="0" borderId="1" xfId="0" applyNumberFormat="1" applyFont="1" applyBorder="1"/>
    <xf numFmtId="164" fontId="1" fillId="0" borderId="15" xfId="0" applyNumberFormat="1" applyFont="1" applyBorder="1"/>
    <xf numFmtId="164" fontId="1" fillId="0" borderId="10" xfId="0" applyNumberFormat="1" applyFont="1" applyBorder="1"/>
    <xf numFmtId="164" fontId="5" fillId="0" borderId="1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5" fontId="5" fillId="0" borderId="18" xfId="0" applyNumberFormat="1" applyFont="1" applyFill="1" applyBorder="1" applyAlignment="1">
      <alignment horizontal="center"/>
    </xf>
    <xf numFmtId="0" fontId="1" fillId="4" borderId="21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left" wrapText="1"/>
    </xf>
    <xf numFmtId="0" fontId="1" fillId="0" borderId="9" xfId="0" applyFont="1" applyBorder="1" applyAlignment="1">
      <alignment horizontal="right"/>
    </xf>
    <xf numFmtId="0" fontId="0" fillId="0" borderId="0" xfId="0" applyAlignment="1">
      <alignment wrapText="1"/>
    </xf>
    <xf numFmtId="0" fontId="5" fillId="0" borderId="2" xfId="0" applyFont="1" applyFill="1" applyBorder="1" applyAlignment="1">
      <alignment horizontal="center"/>
    </xf>
    <xf numFmtId="0" fontId="0" fillId="0" borderId="0" xfId="0" applyFill="1"/>
    <xf numFmtId="0" fontId="6" fillId="0" borderId="0" xfId="1"/>
    <xf numFmtId="0" fontId="4" fillId="0" borderId="15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2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252351</xdr:colOff>
      <xdr:row>2</xdr:row>
      <xdr:rowOff>62518</xdr:rowOff>
    </xdr:from>
    <xdr:to>
      <xdr:col>3</xdr:col>
      <xdr:colOff>488571</xdr:colOff>
      <xdr:row>35</xdr:row>
      <xdr:rowOff>189580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FBD20C8-5C22-4B12-9D66-73CB106A9AA6}"/>
            </a:ext>
          </a:extLst>
        </xdr:cNvPr>
        <xdr:cNvSpPr txBox="1"/>
      </xdr:nvSpPr>
      <xdr:spPr>
        <a:xfrm rot="18871948">
          <a:off x="-26445" y="3179764"/>
          <a:ext cx="6927912" cy="24079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800" b="1">
              <a:solidFill>
                <a:schemeClr val="bg2">
                  <a:lumMod val="50000"/>
                  <a:alpha val="15000"/>
                </a:schemeClr>
              </a:solidFill>
            </a:rPr>
            <a:t>SAMPLE</a:t>
          </a:r>
        </a:p>
      </xdr:txBody>
    </xdr:sp>
    <xdr:clientData/>
  </xdr:twoCellAnchor>
  <xdr:twoCellAnchor>
    <xdr:from>
      <xdr:col>1</xdr:col>
      <xdr:colOff>290450</xdr:colOff>
      <xdr:row>35</xdr:row>
      <xdr:rowOff>119668</xdr:rowOff>
    </xdr:from>
    <xdr:to>
      <xdr:col>3</xdr:col>
      <xdr:colOff>526670</xdr:colOff>
      <xdr:row>71</xdr:row>
      <xdr:rowOff>181960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3DB4B44-07D3-4D81-AA16-D5DEB7D05BA1}"/>
            </a:ext>
          </a:extLst>
        </xdr:cNvPr>
        <xdr:cNvSpPr txBox="1"/>
      </xdr:nvSpPr>
      <xdr:spPr>
        <a:xfrm rot="18871948">
          <a:off x="15464" y="10033954"/>
          <a:ext cx="6920292" cy="24079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800" b="1">
              <a:solidFill>
                <a:schemeClr val="bg2">
                  <a:lumMod val="50000"/>
                  <a:alpha val="15000"/>
                </a:schemeClr>
              </a:solidFill>
            </a:rPr>
            <a:t>SAMPLE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E20E4CC-5215-4092-9045-FA9440BBE2A9}" name="Table13" displayName="Table13" ref="A1:F51" totalsRowShown="0">
  <autoFilter ref="A1:F51" xr:uid="{22B91AD8-297A-49D6-BBEA-7F467B4B9347}"/>
  <sortState xmlns:xlrd2="http://schemas.microsoft.com/office/spreadsheetml/2017/richdata2" ref="A2:F51">
    <sortCondition ref="A1:A51"/>
  </sortState>
  <tableColumns count="6">
    <tableColumn id="1" xr3:uid="{9938357D-2471-4CBC-BB9A-1A9B01996F96}" name="Organization"/>
    <tableColumn id="3" xr3:uid="{63F318F0-1A41-42C6-A0A9-65EC8D0F0DD7}" name="Service Type" dataDxfId="1"/>
    <tableColumn id="7" xr3:uid="{3E695A9F-62F2-46F8-A064-D0E09A34B920}" name="Vendor Contact" dataDxfId="0"/>
    <tableColumn id="6" xr3:uid="{23B7F53D-D89C-4F9D-9EE7-9DC5EF754CF9}" name="Vendor Phone"/>
    <tableColumn id="8" xr3:uid="{BBD86266-C1E6-4B81-B2F3-B2E4C89E82C3}" name="Vendor Email"/>
    <tableColumn id="5" xr3:uid="{ED4F23B8-0679-404B-84AB-572A176BF43B}" name="Vendor Address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hyperlink" Target="mailto:wweed@ssrg.com" TargetMode="External"/><Relationship Id="rId1" Type="http://schemas.openxmlformats.org/officeDocument/2006/relationships/hyperlink" Target="mailto:Mark.Rave.M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20A65-5116-4BF6-9179-6D60A48354DC}">
  <dimension ref="A1:H69"/>
  <sheetViews>
    <sheetView tabSelected="1" view="pageLayout" zoomScaleNormal="100" workbookViewId="0">
      <selection activeCell="A11" sqref="A11"/>
    </sheetView>
  </sheetViews>
  <sheetFormatPr defaultRowHeight="14.4" x14ac:dyDescent="0.3"/>
  <cols>
    <col min="1" max="1" width="27.5546875" customWidth="1"/>
    <col min="2" max="2" width="20.44140625" style="3" customWidth="1"/>
    <col min="3" max="3" width="9.88671875" customWidth="1"/>
    <col min="6" max="6" width="8.6640625" customWidth="1"/>
    <col min="8" max="8" width="12.5546875" customWidth="1"/>
  </cols>
  <sheetData>
    <row r="1" spans="1:8" ht="39.75" customHeight="1" thickBot="1" x14ac:dyDescent="0.35">
      <c r="A1" s="45" t="s">
        <v>281</v>
      </c>
      <c r="B1" s="46"/>
      <c r="C1" s="46"/>
      <c r="D1" s="46"/>
      <c r="E1" s="46"/>
      <c r="F1" s="46"/>
      <c r="G1" s="47"/>
    </row>
    <row r="2" spans="1:8" ht="28.8" x14ac:dyDescent="0.3">
      <c r="A2" s="6" t="s">
        <v>282</v>
      </c>
      <c r="B2" s="7"/>
      <c r="C2" s="48" t="s">
        <v>283</v>
      </c>
      <c r="D2" s="49"/>
      <c r="E2" s="49"/>
      <c r="F2" s="34" t="s">
        <v>284</v>
      </c>
      <c r="G2" s="35" t="s">
        <v>285</v>
      </c>
    </row>
    <row r="3" spans="1:8" x14ac:dyDescent="0.3">
      <c r="A3" s="8" t="s">
        <v>286</v>
      </c>
      <c r="B3" s="38">
        <v>3052</v>
      </c>
      <c r="C3" s="50" t="s">
        <v>287</v>
      </c>
      <c r="D3" s="50"/>
      <c r="E3" s="50"/>
      <c r="F3" s="27">
        <v>0</v>
      </c>
      <c r="G3" s="28">
        <v>0</v>
      </c>
    </row>
    <row r="4" spans="1:8" x14ac:dyDescent="0.3">
      <c r="A4" s="8" t="s">
        <v>288</v>
      </c>
      <c r="B4" s="38">
        <v>3</v>
      </c>
      <c r="C4" s="50" t="s">
        <v>289</v>
      </c>
      <c r="D4" s="50"/>
      <c r="E4" s="50"/>
      <c r="F4" s="27">
        <v>230</v>
      </c>
      <c r="G4" s="28">
        <v>230</v>
      </c>
    </row>
    <row r="5" spans="1:8" x14ac:dyDescent="0.3">
      <c r="A5" s="8" t="s">
        <v>290</v>
      </c>
      <c r="B5" s="38">
        <v>2</v>
      </c>
      <c r="C5" s="50" t="s">
        <v>291</v>
      </c>
      <c r="D5" s="50"/>
      <c r="E5" s="50"/>
      <c r="F5" s="27">
        <v>0</v>
      </c>
      <c r="G5" s="28">
        <v>0</v>
      </c>
    </row>
    <row r="6" spans="1:8" x14ac:dyDescent="0.3">
      <c r="A6" s="8" t="s">
        <v>292</v>
      </c>
      <c r="B6" s="38">
        <v>1</v>
      </c>
      <c r="C6" s="50" t="s">
        <v>293</v>
      </c>
      <c r="D6" s="50"/>
      <c r="E6" s="50"/>
      <c r="F6" s="27">
        <f>B8*0.046</f>
        <v>8510</v>
      </c>
      <c r="G6" s="28">
        <v>8510</v>
      </c>
    </row>
    <row r="7" spans="1:8" x14ac:dyDescent="0.3">
      <c r="A7" s="19" t="s">
        <v>294</v>
      </c>
      <c r="B7" s="33">
        <f>D69/B3</f>
        <v>99.218217562254253</v>
      </c>
      <c r="C7" s="42"/>
      <c r="D7" s="43"/>
      <c r="E7" s="44"/>
      <c r="F7" s="27"/>
      <c r="G7" s="29"/>
    </row>
    <row r="8" spans="1:8" ht="15" thickBot="1" x14ac:dyDescent="0.35">
      <c r="A8" s="9" t="s">
        <v>295</v>
      </c>
      <c r="B8" s="32">
        <v>185000</v>
      </c>
      <c r="C8" s="41" t="s">
        <v>296</v>
      </c>
      <c r="D8" s="41"/>
      <c r="E8" s="41"/>
      <c r="F8" s="30">
        <f>SUM(F3:F6)</f>
        <v>8740</v>
      </c>
      <c r="G8" s="31">
        <f>SUM(G3:G6)</f>
        <v>8740</v>
      </c>
    </row>
    <row r="9" spans="1:8" ht="28.8" x14ac:dyDescent="0.3">
      <c r="A9" s="11" t="s">
        <v>297</v>
      </c>
      <c r="B9" s="5" t="s">
        <v>298</v>
      </c>
      <c r="C9" s="20" t="s">
        <v>299</v>
      </c>
      <c r="D9" s="20" t="s">
        <v>300</v>
      </c>
      <c r="E9" s="20" t="s">
        <v>301</v>
      </c>
      <c r="F9" s="20" t="s">
        <v>302</v>
      </c>
      <c r="G9" s="21" t="s">
        <v>285</v>
      </c>
      <c r="H9" s="4"/>
    </row>
    <row r="10" spans="1:8" x14ac:dyDescent="0.3">
      <c r="A10" s="12" t="s">
        <v>303</v>
      </c>
      <c r="B10" s="2"/>
      <c r="C10" s="1"/>
      <c r="D10" s="1"/>
      <c r="E10" s="1"/>
      <c r="F10" s="1"/>
      <c r="G10" s="13"/>
    </row>
    <row r="11" spans="1:8" ht="28.8" x14ac:dyDescent="0.3">
      <c r="A11" s="14" t="s">
        <v>304</v>
      </c>
      <c r="B11" s="2"/>
      <c r="C11" s="1">
        <v>7000</v>
      </c>
      <c r="D11" s="1">
        <v>7000</v>
      </c>
      <c r="E11" s="1" t="str">
        <f>IF(C11-D11=0,"",C11-D11)</f>
        <v/>
      </c>
      <c r="F11" s="1">
        <v>7000</v>
      </c>
      <c r="G11" s="13" t="str">
        <f>IF(D11-F11=0,"",D11-F11)</f>
        <v/>
      </c>
    </row>
    <row r="12" spans="1:8" ht="28.8" x14ac:dyDescent="0.3">
      <c r="A12" s="14" t="s">
        <v>305</v>
      </c>
      <c r="B12" s="2" t="s">
        <v>357</v>
      </c>
      <c r="C12" s="1">
        <v>1500</v>
      </c>
      <c r="D12" s="1">
        <v>1130</v>
      </c>
      <c r="E12" s="1">
        <f t="shared" ref="E12:E18" si="0">IF(C12-D12=0,"",C12-D12)</f>
        <v>370</v>
      </c>
      <c r="F12" s="1">
        <v>1130</v>
      </c>
      <c r="G12" s="13" t="str">
        <f t="shared" ref="G12:G67" si="1">IF(D12-F12=0,"",D12-F12)</f>
        <v/>
      </c>
    </row>
    <row r="13" spans="1:8" x14ac:dyDescent="0.3">
      <c r="A13" s="15" t="s">
        <v>306</v>
      </c>
      <c r="B13" s="2"/>
      <c r="C13" s="1"/>
      <c r="D13" s="1"/>
      <c r="E13" s="1" t="str">
        <f t="shared" si="0"/>
        <v/>
      </c>
      <c r="F13" s="1"/>
      <c r="G13" s="13" t="str">
        <f t="shared" si="1"/>
        <v/>
      </c>
    </row>
    <row r="14" spans="1:8" x14ac:dyDescent="0.3">
      <c r="A14" s="15" t="s">
        <v>307</v>
      </c>
      <c r="B14" s="2"/>
      <c r="C14" s="1"/>
      <c r="D14" s="1"/>
      <c r="E14" s="1" t="str">
        <f t="shared" si="0"/>
        <v/>
      </c>
      <c r="F14" s="1"/>
      <c r="G14" s="13" t="str">
        <f t="shared" si="1"/>
        <v/>
      </c>
    </row>
    <row r="15" spans="1:8" x14ac:dyDescent="0.3">
      <c r="A15" s="15" t="s">
        <v>308</v>
      </c>
      <c r="B15" s="2"/>
      <c r="C15" s="1"/>
      <c r="D15" s="1"/>
      <c r="E15" s="1" t="str">
        <f t="shared" si="0"/>
        <v/>
      </c>
      <c r="F15" s="1"/>
      <c r="G15" s="13" t="str">
        <f t="shared" si="1"/>
        <v/>
      </c>
    </row>
    <row r="16" spans="1:8" x14ac:dyDescent="0.3">
      <c r="A16" s="15" t="s">
        <v>309</v>
      </c>
      <c r="B16" s="2"/>
      <c r="C16" s="1">
        <v>600</v>
      </c>
      <c r="D16" s="1">
        <v>600</v>
      </c>
      <c r="E16" s="1" t="str">
        <f t="shared" si="0"/>
        <v/>
      </c>
      <c r="F16" s="1">
        <v>600</v>
      </c>
      <c r="G16" s="13" t="str">
        <f t="shared" si="1"/>
        <v/>
      </c>
    </row>
    <row r="17" spans="1:7" x14ac:dyDescent="0.3">
      <c r="A17" s="15" t="s">
        <v>310</v>
      </c>
      <c r="B17" s="2"/>
      <c r="C17" s="1">
        <v>2300</v>
      </c>
      <c r="D17" s="1">
        <v>1960</v>
      </c>
      <c r="E17" s="1">
        <f t="shared" si="0"/>
        <v>340</v>
      </c>
      <c r="F17" s="1">
        <v>1960</v>
      </c>
      <c r="G17" s="13" t="str">
        <f t="shared" si="1"/>
        <v/>
      </c>
    </row>
    <row r="18" spans="1:7" x14ac:dyDescent="0.3">
      <c r="A18" s="15" t="s">
        <v>311</v>
      </c>
      <c r="B18" s="2"/>
      <c r="C18" s="1"/>
      <c r="D18" s="1"/>
      <c r="E18" s="1" t="str">
        <f t="shared" si="0"/>
        <v/>
      </c>
      <c r="F18" s="1"/>
      <c r="G18" s="13" t="str">
        <f t="shared" si="1"/>
        <v/>
      </c>
    </row>
    <row r="19" spans="1:7" x14ac:dyDescent="0.3">
      <c r="A19" s="16" t="s">
        <v>296</v>
      </c>
      <c r="B19" s="2"/>
      <c r="C19" s="22">
        <f>SUM(C11:C18)</f>
        <v>11400</v>
      </c>
      <c r="D19" s="22">
        <f>SUM(D11:D18)</f>
        <v>10690</v>
      </c>
      <c r="E19" s="22">
        <f>SUM(E11:E18)</f>
        <v>710</v>
      </c>
      <c r="F19" s="22">
        <f>SUM(F11:F18)</f>
        <v>10690</v>
      </c>
      <c r="G19" s="23">
        <f>SUM(G11:G18)</f>
        <v>0</v>
      </c>
    </row>
    <row r="20" spans="1:7" x14ac:dyDescent="0.3">
      <c r="A20" s="17" t="s">
        <v>312</v>
      </c>
      <c r="B20" s="2"/>
      <c r="C20" s="1"/>
      <c r="D20" s="1"/>
      <c r="E20" s="22" t="str">
        <f t="shared" ref="E20:E69" si="2">IF(C20-D20=0,"",C20-D20)</f>
        <v/>
      </c>
      <c r="F20" s="1"/>
      <c r="G20" s="13" t="str">
        <f t="shared" si="1"/>
        <v/>
      </c>
    </row>
    <row r="21" spans="1:7" x14ac:dyDescent="0.3">
      <c r="A21" s="15" t="s">
        <v>313</v>
      </c>
      <c r="B21" s="2"/>
      <c r="C21" s="1"/>
      <c r="D21" s="1"/>
      <c r="E21" s="22" t="str">
        <f t="shared" si="2"/>
        <v/>
      </c>
      <c r="F21" s="1"/>
      <c r="G21" s="13" t="str">
        <f t="shared" si="1"/>
        <v/>
      </c>
    </row>
    <row r="22" spans="1:7" x14ac:dyDescent="0.3">
      <c r="A22" s="15" t="s">
        <v>314</v>
      </c>
      <c r="B22" s="2"/>
      <c r="C22" s="1"/>
      <c r="D22" s="1"/>
      <c r="E22" s="22" t="str">
        <f t="shared" si="2"/>
        <v/>
      </c>
      <c r="F22" s="1"/>
      <c r="G22" s="13" t="str">
        <f t="shared" si="1"/>
        <v/>
      </c>
    </row>
    <row r="23" spans="1:7" x14ac:dyDescent="0.3">
      <c r="A23" s="15" t="s">
        <v>315</v>
      </c>
      <c r="B23" s="2"/>
      <c r="C23" s="1"/>
      <c r="D23" s="1"/>
      <c r="E23" s="22" t="str">
        <f t="shared" si="2"/>
        <v/>
      </c>
      <c r="F23" s="1"/>
      <c r="G23" s="13" t="str">
        <f t="shared" si="1"/>
        <v/>
      </c>
    </row>
    <row r="24" spans="1:7" x14ac:dyDescent="0.3">
      <c r="A24" s="15" t="s">
        <v>316</v>
      </c>
      <c r="B24" s="2"/>
      <c r="C24" s="1">
        <v>500</v>
      </c>
      <c r="D24" s="1">
        <v>500</v>
      </c>
      <c r="E24" s="22" t="str">
        <f t="shared" si="2"/>
        <v/>
      </c>
      <c r="F24" s="1">
        <v>250</v>
      </c>
      <c r="G24" s="13">
        <f t="shared" si="1"/>
        <v>250</v>
      </c>
    </row>
    <row r="25" spans="1:7" x14ac:dyDescent="0.3">
      <c r="A25" s="15" t="s">
        <v>317</v>
      </c>
      <c r="B25" s="2"/>
      <c r="C25" s="1"/>
      <c r="D25" s="1"/>
      <c r="E25" s="22" t="str">
        <f t="shared" si="2"/>
        <v/>
      </c>
      <c r="F25" s="1"/>
      <c r="G25" s="13" t="str">
        <f t="shared" si="1"/>
        <v/>
      </c>
    </row>
    <row r="26" spans="1:7" x14ac:dyDescent="0.3">
      <c r="A26" s="15" t="s">
        <v>318</v>
      </c>
      <c r="B26" s="2"/>
      <c r="C26" s="1">
        <v>18500</v>
      </c>
      <c r="D26" s="1">
        <v>18500</v>
      </c>
      <c r="E26" s="22" t="str">
        <f t="shared" si="2"/>
        <v/>
      </c>
      <c r="F26" s="1">
        <v>15000</v>
      </c>
      <c r="G26" s="13">
        <f t="shared" si="1"/>
        <v>3500</v>
      </c>
    </row>
    <row r="27" spans="1:7" x14ac:dyDescent="0.3">
      <c r="A27" s="15" t="s">
        <v>319</v>
      </c>
      <c r="B27" s="2"/>
      <c r="C27" s="1">
        <v>15000</v>
      </c>
      <c r="D27" s="1">
        <v>15000</v>
      </c>
      <c r="E27" s="22" t="str">
        <f t="shared" si="2"/>
        <v/>
      </c>
      <c r="F27" s="1"/>
      <c r="G27" s="13">
        <f t="shared" si="1"/>
        <v>15000</v>
      </c>
    </row>
    <row r="28" spans="1:7" x14ac:dyDescent="0.3">
      <c r="A28" s="15" t="s">
        <v>320</v>
      </c>
      <c r="B28" s="2"/>
      <c r="C28" s="1"/>
      <c r="D28" s="1"/>
      <c r="E28" s="22" t="str">
        <f t="shared" si="2"/>
        <v/>
      </c>
      <c r="F28" s="1"/>
      <c r="G28" s="13" t="str">
        <f t="shared" si="1"/>
        <v/>
      </c>
    </row>
    <row r="29" spans="1:7" x14ac:dyDescent="0.3">
      <c r="A29" s="15" t="s">
        <v>321</v>
      </c>
      <c r="B29" s="2"/>
      <c r="C29" s="1"/>
      <c r="D29" s="1"/>
      <c r="E29" s="22" t="str">
        <f t="shared" si="2"/>
        <v/>
      </c>
      <c r="F29" s="1"/>
      <c r="G29" s="13" t="str">
        <f t="shared" si="1"/>
        <v/>
      </c>
    </row>
    <row r="30" spans="1:7" x14ac:dyDescent="0.3">
      <c r="A30" s="16" t="s">
        <v>322</v>
      </c>
      <c r="B30" s="2"/>
      <c r="C30" s="22">
        <f>SUM(C22:C29)</f>
        <v>34000</v>
      </c>
      <c r="D30" s="22">
        <f>SUM(D21:D29)</f>
        <v>34000</v>
      </c>
      <c r="E30" s="22">
        <f>SUM(E21:E29)</f>
        <v>0</v>
      </c>
      <c r="F30" s="22">
        <f>SUM(F21:F29)</f>
        <v>15250</v>
      </c>
      <c r="G30" s="23">
        <f t="shared" si="1"/>
        <v>18750</v>
      </c>
    </row>
    <row r="31" spans="1:7" x14ac:dyDescent="0.3">
      <c r="A31" s="12" t="s">
        <v>323</v>
      </c>
      <c r="B31" s="2"/>
      <c r="C31" s="1"/>
      <c r="D31" s="1"/>
      <c r="E31" s="1" t="str">
        <f t="shared" si="2"/>
        <v/>
      </c>
      <c r="F31" s="1"/>
      <c r="G31" s="13" t="str">
        <f>IF(D31-F31=0,"",D31-F31)</f>
        <v/>
      </c>
    </row>
    <row r="32" spans="1:7" x14ac:dyDescent="0.3">
      <c r="A32" s="15" t="s">
        <v>324</v>
      </c>
      <c r="B32" s="2" t="s">
        <v>358</v>
      </c>
      <c r="C32" s="1"/>
      <c r="D32" s="1"/>
      <c r="E32" s="1" t="str">
        <f t="shared" si="2"/>
        <v/>
      </c>
      <c r="F32" s="1"/>
      <c r="G32" s="13" t="str">
        <f t="shared" si="1"/>
        <v/>
      </c>
    </row>
    <row r="33" spans="1:7" x14ac:dyDescent="0.3">
      <c r="A33" s="15" t="s">
        <v>325</v>
      </c>
      <c r="B33" s="2" t="s">
        <v>358</v>
      </c>
      <c r="C33" s="1"/>
      <c r="D33" s="1"/>
      <c r="E33" s="1" t="str">
        <f t="shared" si="2"/>
        <v/>
      </c>
      <c r="F33" s="1"/>
      <c r="G33" s="13" t="str">
        <f t="shared" si="1"/>
        <v/>
      </c>
    </row>
    <row r="34" spans="1:7" x14ac:dyDescent="0.3">
      <c r="A34" s="15" t="s">
        <v>326</v>
      </c>
      <c r="B34" s="2"/>
      <c r="C34" s="1">
        <v>600</v>
      </c>
      <c r="D34" s="1"/>
      <c r="E34" s="1">
        <f t="shared" si="2"/>
        <v>600</v>
      </c>
      <c r="F34" s="1"/>
      <c r="G34" s="13" t="str">
        <f t="shared" si="1"/>
        <v/>
      </c>
    </row>
    <row r="35" spans="1:7" x14ac:dyDescent="0.3">
      <c r="A35" s="15" t="s">
        <v>327</v>
      </c>
      <c r="B35" s="2" t="s">
        <v>359</v>
      </c>
      <c r="C35" s="1">
        <v>1500</v>
      </c>
      <c r="D35" s="1">
        <v>1200</v>
      </c>
      <c r="E35" s="1">
        <f t="shared" si="2"/>
        <v>300</v>
      </c>
      <c r="F35" s="1"/>
      <c r="G35" s="13">
        <f t="shared" si="1"/>
        <v>1200</v>
      </c>
    </row>
    <row r="36" spans="1:7" x14ac:dyDescent="0.3">
      <c r="A36" s="15" t="s">
        <v>328</v>
      </c>
      <c r="B36" s="2"/>
      <c r="C36" s="1">
        <v>600</v>
      </c>
      <c r="D36" s="1"/>
      <c r="E36" s="1">
        <f t="shared" si="2"/>
        <v>600</v>
      </c>
      <c r="F36" s="1"/>
      <c r="G36" s="13" t="str">
        <f t="shared" si="1"/>
        <v/>
      </c>
    </row>
    <row r="37" spans="1:7" x14ac:dyDescent="0.3">
      <c r="A37" s="15" t="s">
        <v>329</v>
      </c>
      <c r="B37" s="2" t="s">
        <v>360</v>
      </c>
      <c r="C37" s="1"/>
      <c r="D37" s="1"/>
      <c r="E37" s="1" t="str">
        <f t="shared" si="2"/>
        <v/>
      </c>
      <c r="F37" s="1"/>
      <c r="G37" s="13" t="str">
        <f t="shared" si="1"/>
        <v/>
      </c>
    </row>
    <row r="38" spans="1:7" x14ac:dyDescent="0.3">
      <c r="A38" s="15" t="s">
        <v>330</v>
      </c>
      <c r="B38" s="2" t="s">
        <v>361</v>
      </c>
      <c r="C38" s="1">
        <v>0</v>
      </c>
      <c r="D38" s="1"/>
      <c r="E38" s="1" t="str">
        <f t="shared" si="2"/>
        <v/>
      </c>
      <c r="F38" s="1"/>
      <c r="G38" s="13" t="str">
        <f t="shared" si="1"/>
        <v/>
      </c>
    </row>
    <row r="39" spans="1:7" x14ac:dyDescent="0.3">
      <c r="A39" s="16" t="s">
        <v>322</v>
      </c>
      <c r="B39" s="2"/>
      <c r="C39" s="22">
        <f>SUM(C37:C38)+C32+C33+C35</f>
        <v>1500</v>
      </c>
      <c r="D39" s="22">
        <f>D32+D33+D35+D37+D38</f>
        <v>1200</v>
      </c>
      <c r="E39" s="22">
        <f t="shared" si="2"/>
        <v>300</v>
      </c>
      <c r="F39" s="22"/>
      <c r="G39" s="13">
        <f t="shared" si="1"/>
        <v>1200</v>
      </c>
    </row>
    <row r="40" spans="1:7" x14ac:dyDescent="0.3">
      <c r="A40" s="16" t="s">
        <v>331</v>
      </c>
      <c r="B40" s="2"/>
      <c r="C40" s="22">
        <f>SUM(C32:C38)</f>
        <v>2700</v>
      </c>
      <c r="D40" s="22">
        <f>SUM(D32:D38)</f>
        <v>1200</v>
      </c>
      <c r="E40" s="22">
        <f t="shared" si="2"/>
        <v>1500</v>
      </c>
      <c r="F40" s="22">
        <f>SUM(F32:F39)</f>
        <v>0</v>
      </c>
      <c r="G40" s="23">
        <f t="shared" si="1"/>
        <v>1200</v>
      </c>
    </row>
    <row r="41" spans="1:7" x14ac:dyDescent="0.3">
      <c r="A41" s="16"/>
      <c r="B41" s="2"/>
      <c r="C41" s="22"/>
      <c r="D41" s="22"/>
      <c r="E41" s="22"/>
      <c r="F41" s="22"/>
      <c r="G41" s="13" t="str">
        <f t="shared" si="1"/>
        <v/>
      </c>
    </row>
    <row r="42" spans="1:7" x14ac:dyDescent="0.3">
      <c r="A42" s="16"/>
      <c r="B42" s="2"/>
      <c r="C42" s="22"/>
      <c r="D42" s="22"/>
      <c r="E42" s="22"/>
      <c r="F42" s="22"/>
      <c r="G42" s="13" t="str">
        <f t="shared" si="1"/>
        <v/>
      </c>
    </row>
    <row r="43" spans="1:7" x14ac:dyDescent="0.3">
      <c r="A43" s="12" t="s">
        <v>332</v>
      </c>
      <c r="B43" s="2"/>
      <c r="C43" s="1"/>
      <c r="D43" s="1"/>
      <c r="E43" s="1" t="str">
        <f t="shared" si="2"/>
        <v/>
      </c>
      <c r="F43" s="1"/>
      <c r="G43" s="13" t="str">
        <f t="shared" si="1"/>
        <v/>
      </c>
    </row>
    <row r="44" spans="1:7" x14ac:dyDescent="0.3">
      <c r="A44" s="15" t="s">
        <v>333</v>
      </c>
      <c r="B44" s="2"/>
      <c r="C44" s="1">
        <v>45000</v>
      </c>
      <c r="D44" s="1">
        <v>45000</v>
      </c>
      <c r="E44" s="1" t="str">
        <f t="shared" si="2"/>
        <v/>
      </c>
      <c r="F44" s="1">
        <v>45000</v>
      </c>
      <c r="G44" s="13" t="str">
        <f t="shared" si="1"/>
        <v/>
      </c>
    </row>
    <row r="45" spans="1:7" x14ac:dyDescent="0.3">
      <c r="A45" s="15" t="s">
        <v>334</v>
      </c>
      <c r="B45" s="2"/>
      <c r="C45" s="1">
        <v>1200</v>
      </c>
      <c r="D45" s="1">
        <v>3400</v>
      </c>
      <c r="E45" s="24">
        <f>IF(C45-D45=0,"",C45-D45)</f>
        <v>-2200</v>
      </c>
      <c r="F45" s="1">
        <v>3400</v>
      </c>
      <c r="G45" s="13" t="str">
        <f t="shared" si="1"/>
        <v/>
      </c>
    </row>
    <row r="46" spans="1:7" x14ac:dyDescent="0.3">
      <c r="A46" s="15" t="s">
        <v>335</v>
      </c>
      <c r="B46" s="2"/>
      <c r="C46" s="1">
        <v>14755</v>
      </c>
      <c r="D46" s="1">
        <v>14755</v>
      </c>
      <c r="E46" s="1" t="str">
        <f t="shared" si="2"/>
        <v/>
      </c>
      <c r="F46" s="1">
        <v>14755</v>
      </c>
      <c r="G46" s="13" t="str">
        <f>IF(D46-F46=0,"",D46-F46)</f>
        <v/>
      </c>
    </row>
    <row r="47" spans="1:7" x14ac:dyDescent="0.3">
      <c r="A47" s="15" t="s">
        <v>336</v>
      </c>
      <c r="B47" s="2"/>
      <c r="C47" s="1">
        <v>9800</v>
      </c>
      <c r="D47" s="1">
        <v>9800</v>
      </c>
      <c r="E47" s="1" t="str">
        <f t="shared" si="2"/>
        <v/>
      </c>
      <c r="F47" s="1">
        <v>9800</v>
      </c>
      <c r="G47" s="13" t="str">
        <f t="shared" si="1"/>
        <v/>
      </c>
    </row>
    <row r="48" spans="1:7" x14ac:dyDescent="0.3">
      <c r="A48" s="15" t="s">
        <v>337</v>
      </c>
      <c r="B48" s="2"/>
      <c r="C48" s="1">
        <v>5230</v>
      </c>
      <c r="D48" s="1">
        <v>5230</v>
      </c>
      <c r="E48" s="1" t="str">
        <f t="shared" si="2"/>
        <v/>
      </c>
      <c r="F48" s="1"/>
      <c r="G48" s="13">
        <f t="shared" si="1"/>
        <v>5230</v>
      </c>
    </row>
    <row r="49" spans="1:7" x14ac:dyDescent="0.3">
      <c r="A49" s="15" t="s">
        <v>338</v>
      </c>
      <c r="B49" s="2"/>
      <c r="C49" s="1">
        <v>19054</v>
      </c>
      <c r="D49" s="1">
        <v>19054</v>
      </c>
      <c r="E49" s="1" t="str">
        <f t="shared" si="2"/>
        <v/>
      </c>
      <c r="F49" s="1">
        <v>19054</v>
      </c>
      <c r="G49" s="13" t="str">
        <f t="shared" si="1"/>
        <v/>
      </c>
    </row>
    <row r="50" spans="1:7" x14ac:dyDescent="0.3">
      <c r="A50" s="15" t="s">
        <v>339</v>
      </c>
      <c r="B50" s="2"/>
      <c r="C50" s="1">
        <v>7350</v>
      </c>
      <c r="D50" s="1">
        <v>7350</v>
      </c>
      <c r="E50" s="1" t="str">
        <f t="shared" si="2"/>
        <v/>
      </c>
      <c r="F50" s="1">
        <v>3200</v>
      </c>
      <c r="G50" s="13">
        <f t="shared" si="1"/>
        <v>4150</v>
      </c>
    </row>
    <row r="51" spans="1:7" x14ac:dyDescent="0.3">
      <c r="A51" s="15" t="s">
        <v>340</v>
      </c>
      <c r="B51" s="2"/>
      <c r="C51" s="1">
        <v>20000</v>
      </c>
      <c r="D51" s="1">
        <v>20000</v>
      </c>
      <c r="E51" s="1" t="str">
        <f t="shared" si="2"/>
        <v/>
      </c>
      <c r="F51" s="1">
        <v>14000</v>
      </c>
      <c r="G51" s="13">
        <f t="shared" si="1"/>
        <v>6000</v>
      </c>
    </row>
    <row r="52" spans="1:7" x14ac:dyDescent="0.3">
      <c r="A52" s="15" t="s">
        <v>153</v>
      </c>
      <c r="B52" s="2"/>
      <c r="C52" s="1">
        <v>14000</v>
      </c>
      <c r="D52" s="1">
        <v>14000</v>
      </c>
      <c r="E52" s="1" t="str">
        <f t="shared" si="2"/>
        <v/>
      </c>
      <c r="F52" s="1">
        <v>12000</v>
      </c>
      <c r="G52" s="13">
        <f t="shared" si="1"/>
        <v>2000</v>
      </c>
    </row>
    <row r="53" spans="1:7" x14ac:dyDescent="0.3">
      <c r="A53" s="15" t="s">
        <v>341</v>
      </c>
      <c r="B53" s="2"/>
      <c r="C53" s="1">
        <v>12000</v>
      </c>
      <c r="D53" s="1">
        <v>12000</v>
      </c>
      <c r="E53" s="1" t="str">
        <f t="shared" si="2"/>
        <v/>
      </c>
      <c r="F53" s="1">
        <v>7400</v>
      </c>
      <c r="G53" s="13">
        <f t="shared" si="1"/>
        <v>4600</v>
      </c>
    </row>
    <row r="54" spans="1:7" x14ac:dyDescent="0.3">
      <c r="A54" s="15" t="s">
        <v>342</v>
      </c>
      <c r="B54" s="2"/>
      <c r="C54" s="1">
        <v>5433</v>
      </c>
      <c r="D54" s="1">
        <v>5433</v>
      </c>
      <c r="E54" s="1" t="str">
        <f t="shared" si="2"/>
        <v/>
      </c>
      <c r="F54" s="1">
        <v>5433</v>
      </c>
      <c r="G54" s="13" t="str">
        <f t="shared" si="1"/>
        <v/>
      </c>
    </row>
    <row r="55" spans="1:7" x14ac:dyDescent="0.3">
      <c r="A55" s="15" t="s">
        <v>343</v>
      </c>
      <c r="B55" s="2"/>
      <c r="C55" s="1">
        <v>16430</v>
      </c>
      <c r="D55" s="1">
        <v>16430</v>
      </c>
      <c r="E55" s="1" t="str">
        <f t="shared" si="2"/>
        <v/>
      </c>
      <c r="F55" s="1">
        <v>9000</v>
      </c>
      <c r="G55" s="13">
        <f t="shared" si="1"/>
        <v>7430</v>
      </c>
    </row>
    <row r="56" spans="1:7" x14ac:dyDescent="0.3">
      <c r="A56" s="15" t="s">
        <v>344</v>
      </c>
      <c r="B56" s="2"/>
      <c r="C56" s="1">
        <v>5424</v>
      </c>
      <c r="D56" s="1">
        <v>5424</v>
      </c>
      <c r="E56" s="1" t="str">
        <f t="shared" si="2"/>
        <v/>
      </c>
      <c r="F56" s="1">
        <v>1400</v>
      </c>
      <c r="G56" s="13">
        <f t="shared" si="1"/>
        <v>4024</v>
      </c>
    </row>
    <row r="57" spans="1:7" x14ac:dyDescent="0.3">
      <c r="A57" s="15" t="s">
        <v>345</v>
      </c>
      <c r="B57" s="2"/>
      <c r="C57" s="1">
        <v>9555</v>
      </c>
      <c r="D57" s="1">
        <v>9555</v>
      </c>
      <c r="E57" s="1" t="str">
        <f t="shared" si="2"/>
        <v/>
      </c>
      <c r="F57" s="1">
        <v>4700</v>
      </c>
      <c r="G57" s="13">
        <f t="shared" si="1"/>
        <v>4855</v>
      </c>
    </row>
    <row r="58" spans="1:7" x14ac:dyDescent="0.3">
      <c r="A58" s="15" t="s">
        <v>346</v>
      </c>
      <c r="B58" s="2"/>
      <c r="C58" s="1">
        <v>6250</v>
      </c>
      <c r="D58" s="1">
        <v>6250</v>
      </c>
      <c r="E58" s="1" t="str">
        <f t="shared" si="2"/>
        <v/>
      </c>
      <c r="F58" s="1"/>
      <c r="G58" s="13">
        <f t="shared" si="1"/>
        <v>6250</v>
      </c>
    </row>
    <row r="59" spans="1:7" x14ac:dyDescent="0.3">
      <c r="A59" s="15" t="s">
        <v>347</v>
      </c>
      <c r="B59" s="2"/>
      <c r="C59" s="1">
        <v>3600</v>
      </c>
      <c r="D59" s="1">
        <v>3600</v>
      </c>
      <c r="E59" s="1" t="str">
        <f t="shared" si="2"/>
        <v/>
      </c>
      <c r="F59" s="1"/>
      <c r="G59" s="13">
        <f t="shared" si="1"/>
        <v>3600</v>
      </c>
    </row>
    <row r="60" spans="1:7" x14ac:dyDescent="0.3">
      <c r="A60" s="15" t="s">
        <v>348</v>
      </c>
      <c r="B60" s="2"/>
      <c r="C60" s="1">
        <v>4076</v>
      </c>
      <c r="D60" s="1">
        <v>4076</v>
      </c>
      <c r="E60" s="1" t="str">
        <f t="shared" si="2"/>
        <v/>
      </c>
      <c r="F60" s="1">
        <v>2000</v>
      </c>
      <c r="G60" s="13">
        <f t="shared" si="1"/>
        <v>2076</v>
      </c>
    </row>
    <row r="61" spans="1:7" x14ac:dyDescent="0.3">
      <c r="A61" s="15" t="s">
        <v>349</v>
      </c>
      <c r="B61" s="2"/>
      <c r="C61" s="1">
        <v>14600</v>
      </c>
      <c r="D61" s="1">
        <v>14600</v>
      </c>
      <c r="E61" s="1" t="str">
        <f t="shared" si="2"/>
        <v/>
      </c>
      <c r="F61" s="1">
        <v>14600</v>
      </c>
      <c r="G61" s="13" t="str">
        <f t="shared" si="1"/>
        <v/>
      </c>
    </row>
    <row r="62" spans="1:7" x14ac:dyDescent="0.3">
      <c r="A62" s="15" t="s">
        <v>350</v>
      </c>
      <c r="B62" s="2"/>
      <c r="C62" s="1">
        <v>5200</v>
      </c>
      <c r="D62" s="1">
        <v>5200</v>
      </c>
      <c r="E62" s="1" t="str">
        <f t="shared" si="2"/>
        <v/>
      </c>
      <c r="F62" s="1"/>
      <c r="G62" s="13">
        <f>IF(D62-F62=0,"",D62-F62)</f>
        <v>5200</v>
      </c>
    </row>
    <row r="63" spans="1:7" x14ac:dyDescent="0.3">
      <c r="A63" s="15" t="s">
        <v>351</v>
      </c>
      <c r="B63" s="2"/>
      <c r="C63" s="1"/>
      <c r="D63" s="1"/>
      <c r="E63" s="1" t="str">
        <f t="shared" si="2"/>
        <v/>
      </c>
      <c r="F63" s="1"/>
      <c r="G63" s="13" t="str">
        <f t="shared" si="1"/>
        <v/>
      </c>
    </row>
    <row r="64" spans="1:7" x14ac:dyDescent="0.3">
      <c r="A64" s="14" t="s">
        <v>352</v>
      </c>
      <c r="B64" s="2"/>
      <c r="C64" s="1">
        <v>3050</v>
      </c>
      <c r="D64" s="1">
        <v>3050</v>
      </c>
      <c r="E64" s="1" t="str">
        <f t="shared" si="2"/>
        <v/>
      </c>
      <c r="F64" s="1"/>
      <c r="G64" s="13">
        <f t="shared" si="1"/>
        <v>3050</v>
      </c>
    </row>
    <row r="65" spans="1:8" x14ac:dyDescent="0.3">
      <c r="A65" s="15" t="s">
        <v>353</v>
      </c>
      <c r="B65" s="2"/>
      <c r="C65" s="1">
        <v>300</v>
      </c>
      <c r="D65" s="1">
        <v>300</v>
      </c>
      <c r="E65" s="1" t="str">
        <f t="shared" si="2"/>
        <v/>
      </c>
      <c r="F65" s="1"/>
      <c r="G65" s="13">
        <f t="shared" si="1"/>
        <v>300</v>
      </c>
    </row>
    <row r="66" spans="1:8" x14ac:dyDescent="0.3">
      <c r="A66" s="15" t="s">
        <v>354</v>
      </c>
      <c r="B66" s="2"/>
      <c r="C66" s="1">
        <v>1500</v>
      </c>
      <c r="D66" s="1">
        <v>1500</v>
      </c>
      <c r="E66" s="1" t="str">
        <f t="shared" si="2"/>
        <v/>
      </c>
      <c r="F66" s="1"/>
      <c r="G66" s="13">
        <f t="shared" si="1"/>
        <v>1500</v>
      </c>
    </row>
    <row r="67" spans="1:8" x14ac:dyDescent="0.3">
      <c r="A67" s="15" t="s">
        <v>355</v>
      </c>
      <c r="B67" s="2"/>
      <c r="C67" s="1">
        <v>22177</v>
      </c>
      <c r="D67" s="1">
        <v>22177</v>
      </c>
      <c r="E67" s="1" t="str">
        <f t="shared" si="2"/>
        <v/>
      </c>
      <c r="F67" s="1">
        <v>12700</v>
      </c>
      <c r="G67" s="13">
        <f t="shared" si="1"/>
        <v>9477</v>
      </c>
    </row>
    <row r="68" spans="1:8" x14ac:dyDescent="0.3">
      <c r="A68" s="16" t="s">
        <v>296</v>
      </c>
      <c r="B68" s="2"/>
      <c r="C68" s="22">
        <f>SUM(C44:C67)</f>
        <v>245984</v>
      </c>
      <c r="D68" s="22">
        <f>SUM(D44:D67)</f>
        <v>248184</v>
      </c>
      <c r="E68" s="22">
        <f t="shared" si="2"/>
        <v>-2200</v>
      </c>
      <c r="F68" s="22">
        <f>SUM(F44:F67)</f>
        <v>178442</v>
      </c>
      <c r="G68" s="23">
        <f>SUM(G44:G67)</f>
        <v>69742</v>
      </c>
    </row>
    <row r="69" spans="1:8" ht="15" thickBot="1" x14ac:dyDescent="0.35">
      <c r="A69" s="36" t="s">
        <v>356</v>
      </c>
      <c r="B69" s="18"/>
      <c r="C69" s="25">
        <f>C68+C40+C30+C19+F8</f>
        <v>302824</v>
      </c>
      <c r="D69" s="25">
        <f>D68+D40+D30+D19+F8</f>
        <v>302814</v>
      </c>
      <c r="E69" s="25">
        <f t="shared" si="2"/>
        <v>10</v>
      </c>
      <c r="F69" s="25">
        <f>F68++F40+F30+F19+F8</f>
        <v>213122</v>
      </c>
      <c r="G69" s="26">
        <f>G68+G40+G30+G19+G8</f>
        <v>98432</v>
      </c>
      <c r="H69" s="10"/>
    </row>
  </sheetData>
  <sheetProtection algorithmName="SHA-512" hashValue="PDoweZIrTdfgCpZTNBgDxK0WU5LzswpMcPDIQVzhx3mXac5kfWEAyFGbbyRAxzVfWaIaixBwpD8HQbTMXhHg5Q==" saltValue="QQZYM2su9i6LFNwUqXiJfQ==" spinCount="100000" sheet="1" objects="1" scenarios="1"/>
  <mergeCells count="8">
    <mergeCell ref="C8:E8"/>
    <mergeCell ref="C7:E7"/>
    <mergeCell ref="A1:G1"/>
    <mergeCell ref="C2:E2"/>
    <mergeCell ref="C3:E3"/>
    <mergeCell ref="C4:E4"/>
    <mergeCell ref="C5:E5"/>
    <mergeCell ref="C6:E6"/>
  </mergeCells>
  <pageMargins left="0.25" right="0.25" top="0.75" bottom="0.75" header="0.3" footer="0.3"/>
  <pageSetup paperSize="23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72613-A278-4BAE-B404-1BC961ED7A25}">
  <dimension ref="A1:F51"/>
  <sheetViews>
    <sheetView zoomScale="70" zoomScaleNormal="70" workbookViewId="0">
      <selection activeCell="A4" sqref="A4"/>
    </sheetView>
  </sheetViews>
  <sheetFormatPr defaultRowHeight="14.4" x14ac:dyDescent="0.3"/>
  <cols>
    <col min="1" max="1" width="37.109375" bestFit="1" customWidth="1"/>
    <col min="2" max="2" width="69" style="37" customWidth="1"/>
    <col min="3" max="3" width="20.6640625" bestFit="1" customWidth="1"/>
    <col min="4" max="4" width="18.6640625" bestFit="1" customWidth="1"/>
    <col min="5" max="5" width="37.21875" bestFit="1" customWidth="1"/>
    <col min="6" max="6" width="32.109375" bestFit="1" customWidth="1"/>
    <col min="8" max="8" width="39" bestFit="1" customWidth="1"/>
  </cols>
  <sheetData>
    <row r="1" spans="1:6" x14ac:dyDescent="0.3">
      <c r="A1" t="s">
        <v>0</v>
      </c>
      <c r="B1" s="37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">
      <c r="A2" t="s">
        <v>208</v>
      </c>
      <c r="B2" s="37" t="s">
        <v>209</v>
      </c>
      <c r="C2" t="s">
        <v>210</v>
      </c>
      <c r="D2" t="s">
        <v>211</v>
      </c>
      <c r="E2" t="s">
        <v>212</v>
      </c>
      <c r="F2" t="s">
        <v>213</v>
      </c>
    </row>
    <row r="3" spans="1:6" x14ac:dyDescent="0.3">
      <c r="A3" t="s">
        <v>158</v>
      </c>
      <c r="B3" s="37" t="s">
        <v>159</v>
      </c>
      <c r="C3" t="s">
        <v>160</v>
      </c>
      <c r="D3" t="s">
        <v>161</v>
      </c>
      <c r="E3" t="s">
        <v>162</v>
      </c>
      <c r="F3" t="s">
        <v>163</v>
      </c>
    </row>
    <row r="4" spans="1:6" x14ac:dyDescent="0.3">
      <c r="A4" t="s">
        <v>250</v>
      </c>
      <c r="B4" s="37" t="s">
        <v>251</v>
      </c>
      <c r="C4" t="s">
        <v>252</v>
      </c>
      <c r="D4" t="s">
        <v>253</v>
      </c>
      <c r="E4" t="s">
        <v>254</v>
      </c>
      <c r="F4" t="s">
        <v>255</v>
      </c>
    </row>
    <row r="5" spans="1:6" ht="28.8" x14ac:dyDescent="0.3">
      <c r="A5" t="s">
        <v>95</v>
      </c>
      <c r="B5" s="37" t="s">
        <v>96</v>
      </c>
      <c r="C5" t="s">
        <v>97</v>
      </c>
      <c r="D5" t="s">
        <v>98</v>
      </c>
      <c r="E5" t="s">
        <v>99</v>
      </c>
      <c r="F5" t="s">
        <v>100</v>
      </c>
    </row>
    <row r="6" spans="1:6" x14ac:dyDescent="0.3">
      <c r="A6" t="s">
        <v>118</v>
      </c>
      <c r="B6" s="37" t="s">
        <v>119</v>
      </c>
      <c r="C6" t="s">
        <v>120</v>
      </c>
      <c r="D6" t="s">
        <v>121</v>
      </c>
      <c r="E6" t="s">
        <v>122</v>
      </c>
      <c r="F6" t="s">
        <v>123</v>
      </c>
    </row>
    <row r="7" spans="1:6" ht="57.6" x14ac:dyDescent="0.3">
      <c r="A7" t="s">
        <v>176</v>
      </c>
      <c r="B7" s="37" t="s">
        <v>177</v>
      </c>
      <c r="C7" t="s">
        <v>178</v>
      </c>
      <c r="D7" t="s">
        <v>179</v>
      </c>
      <c r="E7" t="s">
        <v>180</v>
      </c>
      <c r="F7" t="s">
        <v>181</v>
      </c>
    </row>
    <row r="8" spans="1:6" ht="28.8" x14ac:dyDescent="0.3">
      <c r="A8" t="s">
        <v>89</v>
      </c>
      <c r="B8" s="37" t="s">
        <v>90</v>
      </c>
      <c r="C8" t="s">
        <v>91</v>
      </c>
      <c r="D8" t="s">
        <v>92</v>
      </c>
      <c r="E8" t="s">
        <v>93</v>
      </c>
      <c r="F8" t="s">
        <v>94</v>
      </c>
    </row>
    <row r="9" spans="1:6" ht="43.2" x14ac:dyDescent="0.3">
      <c r="A9" t="s">
        <v>129</v>
      </c>
      <c r="B9" s="37" t="s">
        <v>130</v>
      </c>
      <c r="C9" t="s">
        <v>131</v>
      </c>
      <c r="D9" t="s">
        <v>132</v>
      </c>
      <c r="E9" t="s">
        <v>133</v>
      </c>
      <c r="F9" t="s">
        <v>134</v>
      </c>
    </row>
    <row r="10" spans="1:6" x14ac:dyDescent="0.3">
      <c r="A10" t="s">
        <v>256</v>
      </c>
      <c r="B10" s="37" t="s">
        <v>251</v>
      </c>
      <c r="C10" t="s">
        <v>257</v>
      </c>
      <c r="D10" t="s">
        <v>258</v>
      </c>
      <c r="E10" t="s">
        <v>259</v>
      </c>
      <c r="F10" t="s">
        <v>260</v>
      </c>
    </row>
    <row r="11" spans="1:6" x14ac:dyDescent="0.3">
      <c r="A11" t="s">
        <v>261</v>
      </c>
      <c r="B11" s="37" t="s">
        <v>251</v>
      </c>
      <c r="C11" t="s">
        <v>262</v>
      </c>
      <c r="D11" t="s">
        <v>263</v>
      </c>
      <c r="E11" t="s">
        <v>264</v>
      </c>
      <c r="F11" t="s">
        <v>265</v>
      </c>
    </row>
    <row r="12" spans="1:6" x14ac:dyDescent="0.3">
      <c r="A12" t="s">
        <v>135</v>
      </c>
      <c r="B12" s="37" t="s">
        <v>136</v>
      </c>
    </row>
    <row r="13" spans="1:6" x14ac:dyDescent="0.3">
      <c r="A13" t="s">
        <v>214</v>
      </c>
      <c r="B13" s="37" t="s">
        <v>209</v>
      </c>
      <c r="C13" t="s">
        <v>215</v>
      </c>
      <c r="D13" t="s">
        <v>216</v>
      </c>
      <c r="E13" t="s">
        <v>217</v>
      </c>
      <c r="F13" t="s">
        <v>218</v>
      </c>
    </row>
    <row r="14" spans="1:6" ht="57.6" x14ac:dyDescent="0.3">
      <c r="A14" t="s">
        <v>42</v>
      </c>
      <c r="B14" s="37" t="s">
        <v>43</v>
      </c>
      <c r="C14" t="s">
        <v>44</v>
      </c>
      <c r="D14" t="s">
        <v>45</v>
      </c>
      <c r="E14" t="s">
        <v>46</v>
      </c>
      <c r="F14" t="s">
        <v>47</v>
      </c>
    </row>
    <row r="15" spans="1:6" ht="28.8" x14ac:dyDescent="0.3">
      <c r="A15" t="s">
        <v>234</v>
      </c>
      <c r="B15" s="37" t="s">
        <v>235</v>
      </c>
      <c r="C15" t="s">
        <v>236</v>
      </c>
      <c r="D15" t="s">
        <v>237</v>
      </c>
      <c r="E15" t="s">
        <v>238</v>
      </c>
      <c r="F15" t="s">
        <v>239</v>
      </c>
    </row>
    <row r="16" spans="1:6" x14ac:dyDescent="0.3">
      <c r="A16" t="s">
        <v>193</v>
      </c>
      <c r="B16" s="37" t="s">
        <v>194</v>
      </c>
      <c r="C16" t="s">
        <v>193</v>
      </c>
      <c r="D16" t="s">
        <v>195</v>
      </c>
      <c r="F16" t="s">
        <v>196</v>
      </c>
    </row>
    <row r="17" spans="1:6" x14ac:dyDescent="0.3">
      <c r="A17" t="s">
        <v>6</v>
      </c>
      <c r="B17" s="37" t="s">
        <v>7</v>
      </c>
      <c r="C17" t="s">
        <v>8</v>
      </c>
      <c r="D17" t="s">
        <v>9</v>
      </c>
      <c r="E17" t="s">
        <v>10</v>
      </c>
      <c r="F17" t="s">
        <v>11</v>
      </c>
    </row>
    <row r="18" spans="1:6" x14ac:dyDescent="0.3">
      <c r="A18" t="s">
        <v>170</v>
      </c>
      <c r="B18" s="37" t="s">
        <v>171</v>
      </c>
      <c r="C18" t="s">
        <v>172</v>
      </c>
      <c r="D18" t="s">
        <v>173</v>
      </c>
      <c r="E18" t="s">
        <v>174</v>
      </c>
      <c r="F18" t="s">
        <v>175</v>
      </c>
    </row>
    <row r="19" spans="1:6" x14ac:dyDescent="0.3">
      <c r="A19" t="s">
        <v>266</v>
      </c>
      <c r="B19" s="37" t="s">
        <v>251</v>
      </c>
      <c r="C19" t="s">
        <v>267</v>
      </c>
      <c r="D19" t="s">
        <v>268</v>
      </c>
      <c r="E19" t="s">
        <v>269</v>
      </c>
      <c r="F19" t="s">
        <v>270</v>
      </c>
    </row>
    <row r="20" spans="1:6" x14ac:dyDescent="0.3">
      <c r="A20" t="s">
        <v>143</v>
      </c>
      <c r="B20" s="37" t="s">
        <v>144</v>
      </c>
      <c r="C20" t="s">
        <v>145</v>
      </c>
      <c r="D20" t="s">
        <v>146</v>
      </c>
      <c r="E20" t="s">
        <v>147</v>
      </c>
      <c r="F20" t="s">
        <v>148</v>
      </c>
    </row>
    <row r="21" spans="1:6" x14ac:dyDescent="0.3">
      <c r="A21" t="s">
        <v>197</v>
      </c>
      <c r="B21" s="37" t="s">
        <v>198</v>
      </c>
      <c r="C21" t="s">
        <v>199</v>
      </c>
      <c r="D21" t="s">
        <v>200</v>
      </c>
      <c r="E21" t="s">
        <v>201</v>
      </c>
      <c r="F21" t="s">
        <v>202</v>
      </c>
    </row>
    <row r="22" spans="1:6" ht="28.8" x14ac:dyDescent="0.3">
      <c r="A22" t="s">
        <v>228</v>
      </c>
      <c r="B22" s="37" t="s">
        <v>229</v>
      </c>
      <c r="C22" t="s">
        <v>230</v>
      </c>
      <c r="D22" t="s">
        <v>231</v>
      </c>
      <c r="E22" t="s">
        <v>232</v>
      </c>
      <c r="F22" t="s">
        <v>233</v>
      </c>
    </row>
    <row r="23" spans="1:6" ht="43.2" x14ac:dyDescent="0.3">
      <c r="A23" t="s">
        <v>48</v>
      </c>
      <c r="B23" s="37" t="s">
        <v>49</v>
      </c>
      <c r="C23" t="s">
        <v>50</v>
      </c>
      <c r="D23" t="s">
        <v>51</v>
      </c>
      <c r="E23" t="s">
        <v>52</v>
      </c>
      <c r="F23" t="s">
        <v>53</v>
      </c>
    </row>
    <row r="24" spans="1:6" ht="28.8" x14ac:dyDescent="0.3">
      <c r="A24" t="s">
        <v>149</v>
      </c>
      <c r="B24" s="37" t="s">
        <v>150</v>
      </c>
      <c r="C24" t="s">
        <v>362</v>
      </c>
      <c r="D24" t="s">
        <v>363</v>
      </c>
      <c r="E24" s="39" t="s">
        <v>364</v>
      </c>
      <c r="F24" t="s">
        <v>151</v>
      </c>
    </row>
    <row r="25" spans="1:6" x14ac:dyDescent="0.3">
      <c r="A25" t="s">
        <v>54</v>
      </c>
      <c r="B25" s="37" t="s">
        <v>55</v>
      </c>
      <c r="C25" t="s">
        <v>56</v>
      </c>
      <c r="D25" t="s">
        <v>57</v>
      </c>
      <c r="E25" t="s">
        <v>58</v>
      </c>
      <c r="F25" t="s">
        <v>59</v>
      </c>
    </row>
    <row r="26" spans="1:6" x14ac:dyDescent="0.3">
      <c r="A26" t="s">
        <v>124</v>
      </c>
      <c r="B26" s="37" t="s">
        <v>119</v>
      </c>
      <c r="C26" t="s">
        <v>125</v>
      </c>
      <c r="D26" t="s">
        <v>126</v>
      </c>
      <c r="E26" t="s">
        <v>127</v>
      </c>
      <c r="F26" t="s">
        <v>128</v>
      </c>
    </row>
    <row r="27" spans="1:6" ht="72" x14ac:dyDescent="0.3">
      <c r="A27" t="s">
        <v>30</v>
      </c>
      <c r="B27" s="37" t="s">
        <v>31</v>
      </c>
      <c r="C27" t="s">
        <v>32</v>
      </c>
      <c r="D27" t="s">
        <v>33</v>
      </c>
      <c r="E27" t="s">
        <v>34</v>
      </c>
      <c r="F27" t="s">
        <v>35</v>
      </c>
    </row>
    <row r="28" spans="1:6" x14ac:dyDescent="0.3">
      <c r="A28" t="s">
        <v>271</v>
      </c>
      <c r="B28" s="37" t="s">
        <v>251</v>
      </c>
      <c r="C28" t="s">
        <v>272</v>
      </c>
      <c r="D28" t="s">
        <v>273</v>
      </c>
      <c r="E28" t="s">
        <v>274</v>
      </c>
      <c r="F28" t="s">
        <v>275</v>
      </c>
    </row>
    <row r="29" spans="1:6" x14ac:dyDescent="0.3">
      <c r="A29" t="s">
        <v>112</v>
      </c>
      <c r="B29" s="37" t="s">
        <v>113</v>
      </c>
      <c r="C29" t="s">
        <v>114</v>
      </c>
      <c r="D29" t="s">
        <v>115</v>
      </c>
      <c r="E29" t="s">
        <v>116</v>
      </c>
      <c r="F29" t="s">
        <v>117</v>
      </c>
    </row>
    <row r="30" spans="1:6" ht="28.8" x14ac:dyDescent="0.3">
      <c r="A30" t="s">
        <v>71</v>
      </c>
      <c r="B30" s="37" t="s">
        <v>72</v>
      </c>
      <c r="C30" t="s">
        <v>73</v>
      </c>
      <c r="D30" t="s">
        <v>74</v>
      </c>
      <c r="E30" t="s">
        <v>75</v>
      </c>
      <c r="F30" t="s">
        <v>76</v>
      </c>
    </row>
    <row r="31" spans="1:6" x14ac:dyDescent="0.3">
      <c r="A31" t="s">
        <v>60</v>
      </c>
      <c r="B31" s="37" t="s">
        <v>55</v>
      </c>
      <c r="C31" t="s">
        <v>61</v>
      </c>
      <c r="D31" t="s">
        <v>62</v>
      </c>
      <c r="E31" t="s">
        <v>63</v>
      </c>
      <c r="F31" t="s">
        <v>64</v>
      </c>
    </row>
    <row r="32" spans="1:6" x14ac:dyDescent="0.3">
      <c r="A32" t="s">
        <v>203</v>
      </c>
      <c r="B32" s="37" t="s">
        <v>198</v>
      </c>
      <c r="C32" t="s">
        <v>204</v>
      </c>
      <c r="D32" t="s">
        <v>205</v>
      </c>
      <c r="E32" t="s">
        <v>206</v>
      </c>
      <c r="F32" t="s">
        <v>207</v>
      </c>
    </row>
    <row r="33" spans="1:6" x14ac:dyDescent="0.3">
      <c r="A33" t="s">
        <v>152</v>
      </c>
      <c r="B33" s="37" t="s">
        <v>153</v>
      </c>
      <c r="C33" t="s">
        <v>154</v>
      </c>
      <c r="D33" t="s">
        <v>155</v>
      </c>
      <c r="E33" t="s">
        <v>156</v>
      </c>
      <c r="F33" t="s">
        <v>157</v>
      </c>
    </row>
    <row r="34" spans="1:6" x14ac:dyDescent="0.3">
      <c r="A34" t="s">
        <v>24</v>
      </c>
      <c r="B34" s="37" t="s">
        <v>25</v>
      </c>
      <c r="C34" t="s">
        <v>26</v>
      </c>
      <c r="D34" t="s">
        <v>27</v>
      </c>
      <c r="E34" t="s">
        <v>28</v>
      </c>
      <c r="F34" t="s">
        <v>29</v>
      </c>
    </row>
    <row r="35" spans="1:6" x14ac:dyDescent="0.3">
      <c r="A35" t="s">
        <v>18</v>
      </c>
      <c r="B35" s="37" t="s">
        <v>19</v>
      </c>
      <c r="C35" t="s">
        <v>20</v>
      </c>
      <c r="D35" t="s">
        <v>21</v>
      </c>
      <c r="E35" t="s">
        <v>22</v>
      </c>
      <c r="F35" t="s">
        <v>23</v>
      </c>
    </row>
    <row r="36" spans="1:6" x14ac:dyDescent="0.3">
      <c r="A36" t="s">
        <v>65</v>
      </c>
      <c r="B36" s="37" t="s">
        <v>66</v>
      </c>
      <c r="C36" t="s">
        <v>67</v>
      </c>
      <c r="D36" t="s">
        <v>68</v>
      </c>
      <c r="E36" t="s">
        <v>69</v>
      </c>
      <c r="F36" t="s">
        <v>70</v>
      </c>
    </row>
    <row r="37" spans="1:6" ht="28.8" x14ac:dyDescent="0.3">
      <c r="A37" t="s">
        <v>83</v>
      </c>
      <c r="B37" s="37" t="s">
        <v>84</v>
      </c>
      <c r="C37" t="s">
        <v>85</v>
      </c>
      <c r="D37" t="s">
        <v>86</v>
      </c>
      <c r="E37" t="s">
        <v>87</v>
      </c>
      <c r="F37" t="s">
        <v>88</v>
      </c>
    </row>
    <row r="38" spans="1:6" x14ac:dyDescent="0.3">
      <c r="A38" t="s">
        <v>77</v>
      </c>
      <c r="B38" s="37" t="s">
        <v>78</v>
      </c>
      <c r="C38" t="s">
        <v>79</v>
      </c>
      <c r="D38" t="s">
        <v>80</v>
      </c>
      <c r="E38" t="s">
        <v>81</v>
      </c>
      <c r="F38" t="s">
        <v>82</v>
      </c>
    </row>
    <row r="39" spans="1:6" x14ac:dyDescent="0.3">
      <c r="A39" t="s">
        <v>164</v>
      </c>
      <c r="B39" s="37" t="s">
        <v>165</v>
      </c>
      <c r="C39" t="s">
        <v>166</v>
      </c>
      <c r="D39" t="s">
        <v>167</v>
      </c>
      <c r="E39" t="s">
        <v>168</v>
      </c>
      <c r="F39" t="s">
        <v>169</v>
      </c>
    </row>
    <row r="40" spans="1:6" x14ac:dyDescent="0.3">
      <c r="A40" t="s">
        <v>12</v>
      </c>
      <c r="B40" s="37" t="s">
        <v>13</v>
      </c>
      <c r="C40" t="s">
        <v>14</v>
      </c>
      <c r="D40" t="s">
        <v>15</v>
      </c>
      <c r="E40" t="s">
        <v>16</v>
      </c>
      <c r="F40" t="s">
        <v>17</v>
      </c>
    </row>
    <row r="41" spans="1:6" ht="28.8" x14ac:dyDescent="0.3">
      <c r="A41" t="s">
        <v>107</v>
      </c>
      <c r="B41" s="37" t="s">
        <v>108</v>
      </c>
      <c r="C41" t="s">
        <v>109</v>
      </c>
      <c r="D41" t="s">
        <v>110</v>
      </c>
      <c r="E41" t="s">
        <v>365</v>
      </c>
      <c r="F41" t="s">
        <v>111</v>
      </c>
    </row>
    <row r="42" spans="1:6" ht="72" x14ac:dyDescent="0.3">
      <c r="A42" t="s">
        <v>36</v>
      </c>
      <c r="B42" s="37" t="s">
        <v>37</v>
      </c>
      <c r="C42" t="s">
        <v>38</v>
      </c>
      <c r="D42" t="s">
        <v>39</v>
      </c>
      <c r="E42" t="s">
        <v>40</v>
      </c>
      <c r="F42" t="s">
        <v>41</v>
      </c>
    </row>
    <row r="43" spans="1:6" x14ac:dyDescent="0.3">
      <c r="A43" t="s">
        <v>137</v>
      </c>
      <c r="B43" s="37" t="s">
        <v>138</v>
      </c>
      <c r="C43" t="s">
        <v>139</v>
      </c>
      <c r="D43" t="s">
        <v>140</v>
      </c>
      <c r="E43" t="s">
        <v>141</v>
      </c>
      <c r="F43" t="s">
        <v>142</v>
      </c>
    </row>
    <row r="44" spans="1:6" x14ac:dyDescent="0.3">
      <c r="A44" t="s">
        <v>101</v>
      </c>
      <c r="B44" s="37" t="s">
        <v>102</v>
      </c>
      <c r="C44" t="s">
        <v>103</v>
      </c>
      <c r="D44" t="s">
        <v>104</v>
      </c>
      <c r="E44" t="s">
        <v>105</v>
      </c>
      <c r="F44" t="s">
        <v>106</v>
      </c>
    </row>
    <row r="45" spans="1:6" x14ac:dyDescent="0.3">
      <c r="A45" t="s">
        <v>247</v>
      </c>
      <c r="B45" s="37" t="s">
        <v>246</v>
      </c>
      <c r="C45" t="s">
        <v>367</v>
      </c>
      <c r="D45" t="s">
        <v>248</v>
      </c>
      <c r="E45" s="40" t="s">
        <v>366</v>
      </c>
      <c r="F45" t="s">
        <v>249</v>
      </c>
    </row>
    <row r="46" spans="1:6" x14ac:dyDescent="0.3">
      <c r="A46" t="s">
        <v>219</v>
      </c>
      <c r="B46" s="37" t="s">
        <v>209</v>
      </c>
      <c r="C46" t="s">
        <v>220</v>
      </c>
      <c r="D46" t="s">
        <v>221</v>
      </c>
      <c r="E46" t="s">
        <v>222</v>
      </c>
      <c r="F46" t="s">
        <v>223</v>
      </c>
    </row>
    <row r="47" spans="1:6" ht="28.8" x14ac:dyDescent="0.3">
      <c r="A47" t="s">
        <v>187</v>
      </c>
      <c r="B47" s="37" t="s">
        <v>188</v>
      </c>
      <c r="C47" t="s">
        <v>189</v>
      </c>
      <c r="D47" t="s">
        <v>190</v>
      </c>
      <c r="E47" t="s">
        <v>191</v>
      </c>
      <c r="F47" t="s">
        <v>192</v>
      </c>
    </row>
    <row r="48" spans="1:6" x14ac:dyDescent="0.3">
      <c r="A48" t="s">
        <v>224</v>
      </c>
      <c r="B48" s="37" t="s">
        <v>209</v>
      </c>
      <c r="C48" t="s">
        <v>225</v>
      </c>
      <c r="D48" t="s">
        <v>226</v>
      </c>
      <c r="F48" t="s">
        <v>227</v>
      </c>
    </row>
    <row r="49" spans="1:6" ht="28.8" x14ac:dyDescent="0.3">
      <c r="A49" t="s">
        <v>240</v>
      </c>
      <c r="B49" s="37" t="s">
        <v>241</v>
      </c>
      <c r="C49" t="s">
        <v>242</v>
      </c>
      <c r="D49" t="s">
        <v>243</v>
      </c>
      <c r="E49" t="s">
        <v>244</v>
      </c>
      <c r="F49" t="s">
        <v>245</v>
      </c>
    </row>
    <row r="50" spans="1:6" x14ac:dyDescent="0.3">
      <c r="A50" t="s">
        <v>276</v>
      </c>
      <c r="B50" s="37" t="s">
        <v>251</v>
      </c>
      <c r="C50" t="s">
        <v>277</v>
      </c>
      <c r="D50" t="s">
        <v>278</v>
      </c>
      <c r="E50" t="s">
        <v>279</v>
      </c>
      <c r="F50" t="s">
        <v>280</v>
      </c>
    </row>
    <row r="51" spans="1:6" ht="57.6" x14ac:dyDescent="0.3">
      <c r="A51" t="s">
        <v>182</v>
      </c>
      <c r="B51" s="37" t="s">
        <v>177</v>
      </c>
      <c r="C51" t="s">
        <v>183</v>
      </c>
      <c r="D51" t="s">
        <v>184</v>
      </c>
      <c r="E51" t="s">
        <v>185</v>
      </c>
      <c r="F51" t="s">
        <v>186</v>
      </c>
    </row>
  </sheetData>
  <sheetProtection algorithmName="SHA-512" hashValue="w9J7wVmtHoIEkQOS0F+EZmMihvciyi31v9Ui1XlyN1JTQ5OmS5sjrbu5rinGRZqs+ue8v70sQCgeL2vSuP8BBw==" saltValue="aMnT1X0w/NcYXb7dOqVwFQ==" spinCount="100000" sheet="1" objects="1" scenarios="1" formatColumns="0" sort="0" autoFilter="0"/>
  <hyperlinks>
    <hyperlink ref="E41" r:id="rId1" xr:uid="{33A68958-D991-4B84-BB55-721D245A6735}"/>
    <hyperlink ref="E45" r:id="rId2" display="mailto:wweed@ssrg.com" xr:uid="{2F591A83-5D72-4936-BEA4-E54A96014A22}"/>
  </hyperlinks>
  <pageMargins left="0.7" right="0.7" top="0.75" bottom="0.75" header="0.3" footer="0.3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A0E87-39E1-4F09-BD33-EFC9E0DE19AC}">
  <dimension ref="A1:H69"/>
  <sheetViews>
    <sheetView workbookViewId="0">
      <selection activeCell="M11" sqref="M11"/>
    </sheetView>
  </sheetViews>
  <sheetFormatPr defaultRowHeight="14.4" x14ac:dyDescent="0.3"/>
  <cols>
    <col min="1" max="1" width="27.5546875" customWidth="1"/>
    <col min="2" max="2" width="20.44140625" style="3" customWidth="1"/>
    <col min="3" max="3" width="9.88671875" customWidth="1"/>
    <col min="8" max="8" width="12.5546875" customWidth="1"/>
  </cols>
  <sheetData>
    <row r="1" spans="1:8" ht="39.75" customHeight="1" thickBot="1" x14ac:dyDescent="0.35">
      <c r="A1" s="45" t="s">
        <v>281</v>
      </c>
      <c r="B1" s="46"/>
      <c r="C1" s="46"/>
      <c r="D1" s="46"/>
      <c r="E1" s="46"/>
      <c r="F1" s="46"/>
      <c r="G1" s="47"/>
    </row>
    <row r="2" spans="1:8" ht="28.8" x14ac:dyDescent="0.3">
      <c r="A2" s="6" t="s">
        <v>282</v>
      </c>
      <c r="B2" s="7"/>
      <c r="C2" s="48" t="s">
        <v>283</v>
      </c>
      <c r="D2" s="49"/>
      <c r="E2" s="49"/>
      <c r="F2" s="34" t="s">
        <v>284</v>
      </c>
      <c r="G2" s="35" t="s">
        <v>285</v>
      </c>
    </row>
    <row r="3" spans="1:8" x14ac:dyDescent="0.3">
      <c r="A3" s="8" t="s">
        <v>286</v>
      </c>
      <c r="B3" s="38"/>
      <c r="C3" s="50" t="s">
        <v>287</v>
      </c>
      <c r="D3" s="50"/>
      <c r="E3" s="50"/>
      <c r="F3" s="27">
        <v>0</v>
      </c>
      <c r="G3" s="28">
        <v>0</v>
      </c>
    </row>
    <row r="4" spans="1:8" x14ac:dyDescent="0.3">
      <c r="A4" s="8" t="s">
        <v>288</v>
      </c>
      <c r="B4" s="38"/>
      <c r="C4" s="50" t="s">
        <v>289</v>
      </c>
      <c r="D4" s="50"/>
      <c r="E4" s="50"/>
      <c r="F4" s="27">
        <v>0</v>
      </c>
      <c r="G4" s="28">
        <v>0</v>
      </c>
    </row>
    <row r="5" spans="1:8" x14ac:dyDescent="0.3">
      <c r="A5" s="8" t="s">
        <v>290</v>
      </c>
      <c r="B5" s="38"/>
      <c r="C5" s="50" t="s">
        <v>291</v>
      </c>
      <c r="D5" s="50"/>
      <c r="E5" s="50"/>
      <c r="F5" s="27">
        <v>0</v>
      </c>
      <c r="G5" s="28">
        <v>0</v>
      </c>
    </row>
    <row r="6" spans="1:8" x14ac:dyDescent="0.3">
      <c r="A6" s="8" t="s">
        <v>292</v>
      </c>
      <c r="B6" s="38"/>
      <c r="C6" s="50" t="s">
        <v>293</v>
      </c>
      <c r="D6" s="50"/>
      <c r="E6" s="50"/>
      <c r="F6" s="27">
        <f>B8*0.046</f>
        <v>0</v>
      </c>
      <c r="G6" s="28">
        <v>0</v>
      </c>
    </row>
    <row r="7" spans="1:8" x14ac:dyDescent="0.3">
      <c r="A7" s="19" t="s">
        <v>294</v>
      </c>
      <c r="B7" s="33" t="e">
        <f>D69/B3</f>
        <v>#DIV/0!</v>
      </c>
      <c r="C7" s="42"/>
      <c r="D7" s="43"/>
      <c r="E7" s="44"/>
      <c r="F7" s="27"/>
      <c r="G7" s="29"/>
    </row>
    <row r="8" spans="1:8" ht="15" thickBot="1" x14ac:dyDescent="0.35">
      <c r="A8" s="9" t="s">
        <v>295</v>
      </c>
      <c r="B8" s="32"/>
      <c r="C8" s="41" t="s">
        <v>296</v>
      </c>
      <c r="D8" s="41"/>
      <c r="E8" s="41"/>
      <c r="F8" s="30">
        <f>SUM(F3:F6)</f>
        <v>0</v>
      </c>
      <c r="G8" s="31">
        <f>SUM(G3:G6)</f>
        <v>0</v>
      </c>
    </row>
    <row r="9" spans="1:8" ht="28.8" x14ac:dyDescent="0.3">
      <c r="A9" s="11" t="s">
        <v>297</v>
      </c>
      <c r="B9" s="5" t="s">
        <v>298</v>
      </c>
      <c r="C9" s="20" t="s">
        <v>299</v>
      </c>
      <c r="D9" s="20" t="s">
        <v>300</v>
      </c>
      <c r="E9" s="20" t="s">
        <v>301</v>
      </c>
      <c r="F9" s="20" t="s">
        <v>302</v>
      </c>
      <c r="G9" s="21" t="s">
        <v>285</v>
      </c>
      <c r="H9" s="4"/>
    </row>
    <row r="10" spans="1:8" x14ac:dyDescent="0.3">
      <c r="A10" s="12" t="s">
        <v>303</v>
      </c>
      <c r="B10" s="2"/>
      <c r="C10" s="1"/>
      <c r="D10" s="1"/>
      <c r="E10" s="1"/>
      <c r="F10" s="1"/>
      <c r="G10" s="13"/>
    </row>
    <row r="11" spans="1:8" ht="28.8" x14ac:dyDescent="0.3">
      <c r="A11" s="14" t="s">
        <v>304</v>
      </c>
      <c r="B11" s="2"/>
      <c r="C11" s="1"/>
      <c r="D11" s="1"/>
      <c r="E11" s="1" t="str">
        <f>IF(C11-D11=0,"",C11-D11)</f>
        <v/>
      </c>
      <c r="F11" s="1"/>
      <c r="G11" s="13" t="str">
        <f>IF(D11-F11=0,"",D11-F11)</f>
        <v/>
      </c>
    </row>
    <row r="12" spans="1:8" ht="28.8" x14ac:dyDescent="0.3">
      <c r="A12" s="14" t="s">
        <v>305</v>
      </c>
      <c r="B12" s="2"/>
      <c r="C12" s="1"/>
      <c r="D12" s="1"/>
      <c r="E12" s="1" t="str">
        <f t="shared" ref="E12:E18" si="0">IF(C12-D12=0,"",C12-D12)</f>
        <v/>
      </c>
      <c r="F12" s="1"/>
      <c r="G12" s="13" t="str">
        <f t="shared" ref="G12:G67" si="1">IF(D12-F12=0,"",D12-F12)</f>
        <v/>
      </c>
    </row>
    <row r="13" spans="1:8" x14ac:dyDescent="0.3">
      <c r="A13" s="15" t="s">
        <v>306</v>
      </c>
      <c r="B13" s="2"/>
      <c r="C13" s="1"/>
      <c r="D13" s="1"/>
      <c r="E13" s="1" t="str">
        <f t="shared" si="0"/>
        <v/>
      </c>
      <c r="F13" s="1"/>
      <c r="G13" s="13" t="str">
        <f t="shared" si="1"/>
        <v/>
      </c>
    </row>
    <row r="14" spans="1:8" x14ac:dyDescent="0.3">
      <c r="A14" s="15" t="s">
        <v>307</v>
      </c>
      <c r="B14" s="2"/>
      <c r="C14" s="1"/>
      <c r="D14" s="1"/>
      <c r="E14" s="1" t="str">
        <f t="shared" si="0"/>
        <v/>
      </c>
      <c r="F14" s="1"/>
      <c r="G14" s="13" t="str">
        <f t="shared" si="1"/>
        <v/>
      </c>
    </row>
    <row r="15" spans="1:8" x14ac:dyDescent="0.3">
      <c r="A15" s="15" t="s">
        <v>308</v>
      </c>
      <c r="B15" s="2"/>
      <c r="C15" s="1"/>
      <c r="D15" s="1"/>
      <c r="E15" s="1" t="str">
        <f t="shared" si="0"/>
        <v/>
      </c>
      <c r="F15" s="1"/>
      <c r="G15" s="13" t="str">
        <f t="shared" si="1"/>
        <v/>
      </c>
    </row>
    <row r="16" spans="1:8" x14ac:dyDescent="0.3">
      <c r="A16" s="15" t="s">
        <v>309</v>
      </c>
      <c r="B16" s="2"/>
      <c r="C16" s="1"/>
      <c r="D16" s="1"/>
      <c r="E16" s="1" t="str">
        <f t="shared" si="0"/>
        <v/>
      </c>
      <c r="F16" s="1"/>
      <c r="G16" s="13" t="str">
        <f t="shared" si="1"/>
        <v/>
      </c>
    </row>
    <row r="17" spans="1:7" x14ac:dyDescent="0.3">
      <c r="A17" s="15" t="s">
        <v>310</v>
      </c>
      <c r="B17" s="2"/>
      <c r="C17" s="1"/>
      <c r="D17" s="1"/>
      <c r="E17" s="1" t="str">
        <f t="shared" si="0"/>
        <v/>
      </c>
      <c r="F17" s="1"/>
      <c r="G17" s="13" t="str">
        <f t="shared" si="1"/>
        <v/>
      </c>
    </row>
    <row r="18" spans="1:7" x14ac:dyDescent="0.3">
      <c r="A18" s="15" t="s">
        <v>311</v>
      </c>
      <c r="B18" s="2"/>
      <c r="C18" s="1"/>
      <c r="D18" s="1"/>
      <c r="E18" s="1" t="str">
        <f t="shared" si="0"/>
        <v/>
      </c>
      <c r="F18" s="1"/>
      <c r="G18" s="13" t="str">
        <f t="shared" si="1"/>
        <v/>
      </c>
    </row>
    <row r="19" spans="1:7" x14ac:dyDescent="0.3">
      <c r="A19" s="16" t="s">
        <v>296</v>
      </c>
      <c r="B19" s="2"/>
      <c r="C19" s="22">
        <f>SUM(C11:C18)</f>
        <v>0</v>
      </c>
      <c r="D19" s="22">
        <f>SUM(D11:D18)</f>
        <v>0</v>
      </c>
      <c r="E19" s="22">
        <f>SUM(E11:E18)</f>
        <v>0</v>
      </c>
      <c r="F19" s="22">
        <f>SUM(F11:F18)</f>
        <v>0</v>
      </c>
      <c r="G19" s="23">
        <f>SUM(G11:G18)</f>
        <v>0</v>
      </c>
    </row>
    <row r="20" spans="1:7" x14ac:dyDescent="0.3">
      <c r="A20" s="17" t="s">
        <v>312</v>
      </c>
      <c r="B20" s="2"/>
      <c r="C20" s="1"/>
      <c r="D20" s="1"/>
      <c r="E20" s="22" t="str">
        <f t="shared" ref="E20:E69" si="2">IF(C20-D20=0,"",C20-D20)</f>
        <v/>
      </c>
      <c r="F20" s="1"/>
      <c r="G20" s="13" t="str">
        <f t="shared" si="1"/>
        <v/>
      </c>
    </row>
    <row r="21" spans="1:7" x14ac:dyDescent="0.3">
      <c r="A21" s="15" t="s">
        <v>313</v>
      </c>
      <c r="B21" s="2"/>
      <c r="C21" s="1"/>
      <c r="D21" s="1"/>
      <c r="E21" s="22" t="str">
        <f t="shared" si="2"/>
        <v/>
      </c>
      <c r="F21" s="1"/>
      <c r="G21" s="13" t="str">
        <f t="shared" si="1"/>
        <v/>
      </c>
    </row>
    <row r="22" spans="1:7" x14ac:dyDescent="0.3">
      <c r="A22" s="15" t="s">
        <v>314</v>
      </c>
      <c r="B22" s="2"/>
      <c r="C22" s="1"/>
      <c r="D22" s="1"/>
      <c r="E22" s="22" t="str">
        <f t="shared" si="2"/>
        <v/>
      </c>
      <c r="F22" s="1"/>
      <c r="G22" s="13" t="str">
        <f t="shared" si="1"/>
        <v/>
      </c>
    </row>
    <row r="23" spans="1:7" x14ac:dyDescent="0.3">
      <c r="A23" s="15" t="s">
        <v>315</v>
      </c>
      <c r="B23" s="2"/>
      <c r="C23" s="1"/>
      <c r="D23" s="1"/>
      <c r="E23" s="22" t="str">
        <f t="shared" si="2"/>
        <v/>
      </c>
      <c r="F23" s="1"/>
      <c r="G23" s="13" t="str">
        <f t="shared" si="1"/>
        <v/>
      </c>
    </row>
    <row r="24" spans="1:7" x14ac:dyDescent="0.3">
      <c r="A24" s="15" t="s">
        <v>316</v>
      </c>
      <c r="B24" s="2"/>
      <c r="C24" s="1"/>
      <c r="D24" s="1"/>
      <c r="E24" s="22" t="str">
        <f t="shared" si="2"/>
        <v/>
      </c>
      <c r="F24" s="1"/>
      <c r="G24" s="13" t="str">
        <f t="shared" si="1"/>
        <v/>
      </c>
    </row>
    <row r="25" spans="1:7" x14ac:dyDescent="0.3">
      <c r="A25" s="15" t="s">
        <v>317</v>
      </c>
      <c r="B25" s="2"/>
      <c r="C25" s="1"/>
      <c r="D25" s="1"/>
      <c r="E25" s="22" t="str">
        <f t="shared" si="2"/>
        <v/>
      </c>
      <c r="F25" s="1"/>
      <c r="G25" s="13" t="str">
        <f t="shared" si="1"/>
        <v/>
      </c>
    </row>
    <row r="26" spans="1:7" x14ac:dyDescent="0.3">
      <c r="A26" s="15" t="s">
        <v>318</v>
      </c>
      <c r="B26" s="2"/>
      <c r="C26" s="1"/>
      <c r="D26" s="1"/>
      <c r="E26" s="22" t="str">
        <f t="shared" si="2"/>
        <v/>
      </c>
      <c r="F26" s="1"/>
      <c r="G26" s="13" t="str">
        <f t="shared" si="1"/>
        <v/>
      </c>
    </row>
    <row r="27" spans="1:7" x14ac:dyDescent="0.3">
      <c r="A27" s="15" t="s">
        <v>319</v>
      </c>
      <c r="B27" s="2"/>
      <c r="C27" s="1"/>
      <c r="D27" s="1"/>
      <c r="E27" s="22" t="str">
        <f t="shared" si="2"/>
        <v/>
      </c>
      <c r="F27" s="1"/>
      <c r="G27" s="13" t="str">
        <f t="shared" si="1"/>
        <v/>
      </c>
    </row>
    <row r="28" spans="1:7" x14ac:dyDescent="0.3">
      <c r="A28" s="15" t="s">
        <v>320</v>
      </c>
      <c r="B28" s="2"/>
      <c r="C28" s="1"/>
      <c r="D28" s="1"/>
      <c r="E28" s="22" t="str">
        <f t="shared" si="2"/>
        <v/>
      </c>
      <c r="F28" s="1"/>
      <c r="G28" s="13" t="str">
        <f t="shared" si="1"/>
        <v/>
      </c>
    </row>
    <row r="29" spans="1:7" x14ac:dyDescent="0.3">
      <c r="A29" s="15" t="s">
        <v>321</v>
      </c>
      <c r="B29" s="2"/>
      <c r="C29" s="1"/>
      <c r="D29" s="1"/>
      <c r="E29" s="22" t="str">
        <f t="shared" si="2"/>
        <v/>
      </c>
      <c r="F29" s="1"/>
      <c r="G29" s="13" t="str">
        <f t="shared" si="1"/>
        <v/>
      </c>
    </row>
    <row r="30" spans="1:7" x14ac:dyDescent="0.3">
      <c r="A30" s="16" t="s">
        <v>322</v>
      </c>
      <c r="B30" s="2"/>
      <c r="C30" s="22">
        <f>SUM(C22:C29)</f>
        <v>0</v>
      </c>
      <c r="D30" s="22">
        <f>SUM(D21:D29)</f>
        <v>0</v>
      </c>
      <c r="E30" s="22">
        <f>SUM(E21:E29)</f>
        <v>0</v>
      </c>
      <c r="F30" s="22">
        <f>SUM(F21:F29)</f>
        <v>0</v>
      </c>
      <c r="G30" s="23" t="str">
        <f t="shared" si="1"/>
        <v/>
      </c>
    </row>
    <row r="31" spans="1:7" x14ac:dyDescent="0.3">
      <c r="A31" s="12" t="s">
        <v>323</v>
      </c>
      <c r="B31" s="2"/>
      <c r="C31" s="1"/>
      <c r="D31" s="1"/>
      <c r="E31" s="1" t="str">
        <f t="shared" si="2"/>
        <v/>
      </c>
      <c r="F31" s="1"/>
      <c r="G31" s="13" t="str">
        <f>IF(D31-F31=0,"",D31-F31)</f>
        <v/>
      </c>
    </row>
    <row r="32" spans="1:7" x14ac:dyDescent="0.3">
      <c r="A32" s="15" t="s">
        <v>324</v>
      </c>
      <c r="B32" s="2"/>
      <c r="C32" s="1"/>
      <c r="D32" s="1"/>
      <c r="E32" s="1" t="str">
        <f t="shared" si="2"/>
        <v/>
      </c>
      <c r="F32" s="1"/>
      <c r="G32" s="13" t="str">
        <f t="shared" si="1"/>
        <v/>
      </c>
    </row>
    <row r="33" spans="1:7" x14ac:dyDescent="0.3">
      <c r="A33" s="15" t="s">
        <v>325</v>
      </c>
      <c r="B33" s="2"/>
      <c r="C33" s="1"/>
      <c r="D33" s="1"/>
      <c r="E33" s="1" t="str">
        <f t="shared" si="2"/>
        <v/>
      </c>
      <c r="F33" s="1"/>
      <c r="G33" s="13" t="str">
        <f t="shared" si="1"/>
        <v/>
      </c>
    </row>
    <row r="34" spans="1:7" x14ac:dyDescent="0.3">
      <c r="A34" s="15" t="s">
        <v>326</v>
      </c>
      <c r="B34" s="2"/>
      <c r="C34" s="1"/>
      <c r="D34" s="1"/>
      <c r="E34" s="1" t="str">
        <f t="shared" si="2"/>
        <v/>
      </c>
      <c r="F34" s="1"/>
      <c r="G34" s="13" t="str">
        <f t="shared" si="1"/>
        <v/>
      </c>
    </row>
    <row r="35" spans="1:7" x14ac:dyDescent="0.3">
      <c r="A35" s="15" t="s">
        <v>327</v>
      </c>
      <c r="B35" s="2"/>
      <c r="C35" s="1"/>
      <c r="D35" s="1"/>
      <c r="E35" s="1" t="str">
        <f t="shared" si="2"/>
        <v/>
      </c>
      <c r="F35" s="1"/>
      <c r="G35" s="13" t="str">
        <f t="shared" si="1"/>
        <v/>
      </c>
    </row>
    <row r="36" spans="1:7" x14ac:dyDescent="0.3">
      <c r="A36" s="15" t="s">
        <v>328</v>
      </c>
      <c r="B36" s="2"/>
      <c r="C36" s="1"/>
      <c r="D36" s="1"/>
      <c r="E36" s="1" t="str">
        <f t="shared" si="2"/>
        <v/>
      </c>
      <c r="F36" s="1"/>
      <c r="G36" s="13" t="str">
        <f t="shared" si="1"/>
        <v/>
      </c>
    </row>
    <row r="37" spans="1:7" x14ac:dyDescent="0.3">
      <c r="A37" s="15" t="s">
        <v>329</v>
      </c>
      <c r="B37" s="2"/>
      <c r="C37" s="1"/>
      <c r="D37" s="1"/>
      <c r="E37" s="1" t="str">
        <f t="shared" si="2"/>
        <v/>
      </c>
      <c r="F37" s="1"/>
      <c r="G37" s="13" t="str">
        <f t="shared" si="1"/>
        <v/>
      </c>
    </row>
    <row r="38" spans="1:7" x14ac:dyDescent="0.3">
      <c r="A38" s="15" t="s">
        <v>330</v>
      </c>
      <c r="B38" s="2"/>
      <c r="C38" s="1"/>
      <c r="D38" s="1"/>
      <c r="E38" s="1" t="str">
        <f t="shared" si="2"/>
        <v/>
      </c>
      <c r="F38" s="1"/>
      <c r="G38" s="13" t="str">
        <f t="shared" si="1"/>
        <v/>
      </c>
    </row>
    <row r="39" spans="1:7" x14ac:dyDescent="0.3">
      <c r="A39" s="16" t="s">
        <v>322</v>
      </c>
      <c r="B39" s="2"/>
      <c r="C39" s="22">
        <f>SUM(C37:C38)+C32+C33+C35</f>
        <v>0</v>
      </c>
      <c r="D39" s="22">
        <f>D32+D33+D35+D37+D38</f>
        <v>0</v>
      </c>
      <c r="E39" s="22" t="str">
        <f t="shared" si="2"/>
        <v/>
      </c>
      <c r="F39" s="22"/>
      <c r="G39" s="13" t="str">
        <f t="shared" si="1"/>
        <v/>
      </c>
    </row>
    <row r="40" spans="1:7" x14ac:dyDescent="0.3">
      <c r="A40" s="16" t="s">
        <v>331</v>
      </c>
      <c r="B40" s="2"/>
      <c r="C40" s="22">
        <f>SUM(C32:C38)</f>
        <v>0</v>
      </c>
      <c r="D40" s="22">
        <f>SUM(D32:D38)</f>
        <v>0</v>
      </c>
      <c r="E40" s="22" t="str">
        <f t="shared" si="2"/>
        <v/>
      </c>
      <c r="F40" s="22">
        <f>SUM(F32:F39)</f>
        <v>0</v>
      </c>
      <c r="G40" s="23" t="str">
        <f t="shared" si="1"/>
        <v/>
      </c>
    </row>
    <row r="41" spans="1:7" x14ac:dyDescent="0.3">
      <c r="A41" s="16"/>
      <c r="B41" s="2"/>
      <c r="C41" s="22"/>
      <c r="D41" s="22"/>
      <c r="E41" s="22"/>
      <c r="F41" s="22"/>
      <c r="G41" s="13" t="str">
        <f t="shared" si="1"/>
        <v/>
      </c>
    </row>
    <row r="42" spans="1:7" x14ac:dyDescent="0.3">
      <c r="A42" s="16"/>
      <c r="B42" s="2"/>
      <c r="C42" s="22"/>
      <c r="D42" s="22"/>
      <c r="E42" s="22"/>
      <c r="F42" s="22"/>
      <c r="G42" s="13" t="str">
        <f t="shared" si="1"/>
        <v/>
      </c>
    </row>
    <row r="43" spans="1:7" x14ac:dyDescent="0.3">
      <c r="A43" s="12" t="s">
        <v>332</v>
      </c>
      <c r="B43" s="2"/>
      <c r="C43" s="1"/>
      <c r="D43" s="1"/>
      <c r="E43" s="1" t="str">
        <f t="shared" si="2"/>
        <v/>
      </c>
      <c r="F43" s="1"/>
      <c r="G43" s="13" t="str">
        <f t="shared" si="1"/>
        <v/>
      </c>
    </row>
    <row r="44" spans="1:7" x14ac:dyDescent="0.3">
      <c r="A44" s="15" t="s">
        <v>333</v>
      </c>
      <c r="B44" s="2"/>
      <c r="C44" s="1"/>
      <c r="D44" s="1"/>
      <c r="E44" s="1" t="str">
        <f t="shared" si="2"/>
        <v/>
      </c>
      <c r="F44" s="1"/>
      <c r="G44" s="13" t="str">
        <f t="shared" si="1"/>
        <v/>
      </c>
    </row>
    <row r="45" spans="1:7" x14ac:dyDescent="0.3">
      <c r="A45" s="15" t="s">
        <v>334</v>
      </c>
      <c r="B45" s="2"/>
      <c r="C45" s="1"/>
      <c r="D45" s="1"/>
      <c r="E45" s="24" t="str">
        <f>IF(C45-D45=0,"",C45-D45)</f>
        <v/>
      </c>
      <c r="F45" s="1"/>
      <c r="G45" s="13" t="str">
        <f t="shared" si="1"/>
        <v/>
      </c>
    </row>
    <row r="46" spans="1:7" x14ac:dyDescent="0.3">
      <c r="A46" s="15" t="s">
        <v>335</v>
      </c>
      <c r="B46" s="2"/>
      <c r="C46" s="1"/>
      <c r="D46" s="1"/>
      <c r="E46" s="1" t="str">
        <f t="shared" si="2"/>
        <v/>
      </c>
      <c r="F46" s="1"/>
      <c r="G46" s="13" t="str">
        <f>IF(D46-F46=0,"",D46-F46)</f>
        <v/>
      </c>
    </row>
    <row r="47" spans="1:7" x14ac:dyDescent="0.3">
      <c r="A47" s="15" t="s">
        <v>336</v>
      </c>
      <c r="B47" s="2"/>
      <c r="C47" s="1"/>
      <c r="D47" s="1"/>
      <c r="E47" s="1" t="str">
        <f t="shared" si="2"/>
        <v/>
      </c>
      <c r="F47" s="1"/>
      <c r="G47" s="13" t="str">
        <f t="shared" si="1"/>
        <v/>
      </c>
    </row>
    <row r="48" spans="1:7" x14ac:dyDescent="0.3">
      <c r="A48" s="15" t="s">
        <v>337</v>
      </c>
      <c r="B48" s="2"/>
      <c r="C48" s="1"/>
      <c r="D48" s="1"/>
      <c r="E48" s="1" t="str">
        <f t="shared" si="2"/>
        <v/>
      </c>
      <c r="F48" s="1"/>
      <c r="G48" s="13" t="str">
        <f t="shared" si="1"/>
        <v/>
      </c>
    </row>
    <row r="49" spans="1:7" x14ac:dyDescent="0.3">
      <c r="A49" s="15" t="s">
        <v>338</v>
      </c>
      <c r="B49" s="2"/>
      <c r="C49" s="1"/>
      <c r="D49" s="1"/>
      <c r="E49" s="1" t="str">
        <f t="shared" si="2"/>
        <v/>
      </c>
      <c r="F49" s="1"/>
      <c r="G49" s="13" t="str">
        <f t="shared" si="1"/>
        <v/>
      </c>
    </row>
    <row r="50" spans="1:7" x14ac:dyDescent="0.3">
      <c r="A50" s="15" t="s">
        <v>339</v>
      </c>
      <c r="B50" s="2"/>
      <c r="C50" s="1"/>
      <c r="D50" s="1"/>
      <c r="E50" s="1" t="str">
        <f t="shared" si="2"/>
        <v/>
      </c>
      <c r="F50" s="1"/>
      <c r="G50" s="13" t="str">
        <f t="shared" si="1"/>
        <v/>
      </c>
    </row>
    <row r="51" spans="1:7" x14ac:dyDescent="0.3">
      <c r="A51" s="15" t="s">
        <v>340</v>
      </c>
      <c r="B51" s="2"/>
      <c r="C51" s="1"/>
      <c r="D51" s="1"/>
      <c r="E51" s="1" t="str">
        <f t="shared" si="2"/>
        <v/>
      </c>
      <c r="F51" s="1"/>
      <c r="G51" s="13" t="str">
        <f t="shared" si="1"/>
        <v/>
      </c>
    </row>
    <row r="52" spans="1:7" x14ac:dyDescent="0.3">
      <c r="A52" s="15" t="s">
        <v>153</v>
      </c>
      <c r="B52" s="2"/>
      <c r="C52" s="1"/>
      <c r="D52" s="1"/>
      <c r="E52" s="1" t="str">
        <f t="shared" si="2"/>
        <v/>
      </c>
      <c r="F52" s="1"/>
      <c r="G52" s="13" t="str">
        <f t="shared" si="1"/>
        <v/>
      </c>
    </row>
    <row r="53" spans="1:7" x14ac:dyDescent="0.3">
      <c r="A53" s="15" t="s">
        <v>341</v>
      </c>
      <c r="B53" s="2"/>
      <c r="C53" s="1"/>
      <c r="D53" s="1"/>
      <c r="E53" s="1" t="str">
        <f t="shared" si="2"/>
        <v/>
      </c>
      <c r="F53" s="1"/>
      <c r="G53" s="13" t="str">
        <f t="shared" si="1"/>
        <v/>
      </c>
    </row>
    <row r="54" spans="1:7" x14ac:dyDescent="0.3">
      <c r="A54" s="15" t="s">
        <v>342</v>
      </c>
      <c r="B54" s="2"/>
      <c r="C54" s="1"/>
      <c r="D54" s="1"/>
      <c r="E54" s="1" t="str">
        <f t="shared" si="2"/>
        <v/>
      </c>
      <c r="F54" s="1"/>
      <c r="G54" s="13" t="str">
        <f t="shared" si="1"/>
        <v/>
      </c>
    </row>
    <row r="55" spans="1:7" x14ac:dyDescent="0.3">
      <c r="A55" s="15" t="s">
        <v>343</v>
      </c>
      <c r="B55" s="2"/>
      <c r="C55" s="1"/>
      <c r="D55" s="1"/>
      <c r="E55" s="1" t="str">
        <f t="shared" si="2"/>
        <v/>
      </c>
      <c r="F55" s="1"/>
      <c r="G55" s="13" t="str">
        <f t="shared" si="1"/>
        <v/>
      </c>
    </row>
    <row r="56" spans="1:7" x14ac:dyDescent="0.3">
      <c r="A56" s="15" t="s">
        <v>344</v>
      </c>
      <c r="B56" s="2"/>
      <c r="C56" s="1"/>
      <c r="D56" s="1"/>
      <c r="E56" s="1" t="str">
        <f t="shared" si="2"/>
        <v/>
      </c>
      <c r="F56" s="1"/>
      <c r="G56" s="13" t="str">
        <f t="shared" si="1"/>
        <v/>
      </c>
    </row>
    <row r="57" spans="1:7" x14ac:dyDescent="0.3">
      <c r="A57" s="15" t="s">
        <v>345</v>
      </c>
      <c r="B57" s="2"/>
      <c r="C57" s="1"/>
      <c r="D57" s="1"/>
      <c r="E57" s="1" t="str">
        <f t="shared" si="2"/>
        <v/>
      </c>
      <c r="F57" s="1"/>
      <c r="G57" s="13" t="str">
        <f t="shared" si="1"/>
        <v/>
      </c>
    </row>
    <row r="58" spans="1:7" x14ac:dyDescent="0.3">
      <c r="A58" s="15" t="s">
        <v>346</v>
      </c>
      <c r="B58" s="2"/>
      <c r="C58" s="1"/>
      <c r="D58" s="1"/>
      <c r="E58" s="1" t="str">
        <f t="shared" si="2"/>
        <v/>
      </c>
      <c r="F58" s="1"/>
      <c r="G58" s="13" t="str">
        <f t="shared" si="1"/>
        <v/>
      </c>
    </row>
    <row r="59" spans="1:7" x14ac:dyDescent="0.3">
      <c r="A59" s="15" t="s">
        <v>347</v>
      </c>
      <c r="B59" s="2"/>
      <c r="C59" s="1"/>
      <c r="D59" s="1"/>
      <c r="E59" s="1" t="str">
        <f t="shared" si="2"/>
        <v/>
      </c>
      <c r="F59" s="1"/>
      <c r="G59" s="13" t="str">
        <f t="shared" si="1"/>
        <v/>
      </c>
    </row>
    <row r="60" spans="1:7" x14ac:dyDescent="0.3">
      <c r="A60" s="15" t="s">
        <v>348</v>
      </c>
      <c r="B60" s="2"/>
      <c r="C60" s="1"/>
      <c r="D60" s="1"/>
      <c r="E60" s="1" t="str">
        <f t="shared" si="2"/>
        <v/>
      </c>
      <c r="F60" s="1"/>
      <c r="G60" s="13" t="str">
        <f t="shared" si="1"/>
        <v/>
      </c>
    </row>
    <row r="61" spans="1:7" x14ac:dyDescent="0.3">
      <c r="A61" s="15" t="s">
        <v>349</v>
      </c>
      <c r="B61" s="2"/>
      <c r="C61" s="1"/>
      <c r="D61" s="1"/>
      <c r="E61" s="1" t="str">
        <f t="shared" si="2"/>
        <v/>
      </c>
      <c r="F61" s="1"/>
      <c r="G61" s="13" t="str">
        <f t="shared" si="1"/>
        <v/>
      </c>
    </row>
    <row r="62" spans="1:7" x14ac:dyDescent="0.3">
      <c r="A62" s="15" t="s">
        <v>350</v>
      </c>
      <c r="B62" s="2"/>
      <c r="C62" s="1"/>
      <c r="D62" s="1"/>
      <c r="E62" s="1" t="str">
        <f t="shared" si="2"/>
        <v/>
      </c>
      <c r="F62" s="1"/>
      <c r="G62" s="13" t="str">
        <f>IF(D62-F62=0,"",D62-F62)</f>
        <v/>
      </c>
    </row>
    <row r="63" spans="1:7" x14ac:dyDescent="0.3">
      <c r="A63" s="15" t="s">
        <v>351</v>
      </c>
      <c r="B63" s="2"/>
      <c r="C63" s="1"/>
      <c r="D63" s="1"/>
      <c r="E63" s="1" t="str">
        <f t="shared" si="2"/>
        <v/>
      </c>
      <c r="F63" s="1"/>
      <c r="G63" s="13" t="str">
        <f t="shared" si="1"/>
        <v/>
      </c>
    </row>
    <row r="64" spans="1:7" x14ac:dyDescent="0.3">
      <c r="A64" s="14" t="s">
        <v>352</v>
      </c>
      <c r="B64" s="2"/>
      <c r="C64" s="1"/>
      <c r="D64" s="1"/>
      <c r="E64" s="1" t="str">
        <f t="shared" si="2"/>
        <v/>
      </c>
      <c r="F64" s="1"/>
      <c r="G64" s="13" t="str">
        <f t="shared" si="1"/>
        <v/>
      </c>
    </row>
    <row r="65" spans="1:8" x14ac:dyDescent="0.3">
      <c r="A65" s="15" t="s">
        <v>353</v>
      </c>
      <c r="B65" s="2"/>
      <c r="C65" s="1"/>
      <c r="D65" s="1"/>
      <c r="E65" s="1" t="str">
        <f t="shared" si="2"/>
        <v/>
      </c>
      <c r="F65" s="1"/>
      <c r="G65" s="13" t="str">
        <f t="shared" si="1"/>
        <v/>
      </c>
    </row>
    <row r="66" spans="1:8" x14ac:dyDescent="0.3">
      <c r="A66" s="15" t="s">
        <v>354</v>
      </c>
      <c r="B66" s="2"/>
      <c r="C66" s="1"/>
      <c r="D66" s="1"/>
      <c r="E66" s="1" t="str">
        <f t="shared" si="2"/>
        <v/>
      </c>
      <c r="F66" s="1"/>
      <c r="G66" s="13" t="str">
        <f t="shared" si="1"/>
        <v/>
      </c>
    </row>
    <row r="67" spans="1:8" x14ac:dyDescent="0.3">
      <c r="A67" s="15" t="s">
        <v>355</v>
      </c>
      <c r="B67" s="2"/>
      <c r="C67" s="1"/>
      <c r="D67" s="1"/>
      <c r="E67" s="1" t="str">
        <f t="shared" si="2"/>
        <v/>
      </c>
      <c r="F67" s="1"/>
      <c r="G67" s="13" t="str">
        <f t="shared" si="1"/>
        <v/>
      </c>
    </row>
    <row r="68" spans="1:8" x14ac:dyDescent="0.3">
      <c r="A68" s="16" t="s">
        <v>296</v>
      </c>
      <c r="B68" s="2"/>
      <c r="C68" s="22">
        <f>SUM(C44:C67)</f>
        <v>0</v>
      </c>
      <c r="D68" s="22">
        <f>SUM(D44:D67)</f>
        <v>0</v>
      </c>
      <c r="E68" s="22" t="str">
        <f t="shared" si="2"/>
        <v/>
      </c>
      <c r="F68" s="22">
        <f>SUM(F44:F67)</f>
        <v>0</v>
      </c>
      <c r="G68" s="23">
        <f>SUM(G44:G67)</f>
        <v>0</v>
      </c>
    </row>
    <row r="69" spans="1:8" ht="15" thickBot="1" x14ac:dyDescent="0.35">
      <c r="A69" s="36" t="s">
        <v>356</v>
      </c>
      <c r="B69" s="18"/>
      <c r="C69" s="25">
        <f>C68+C40+C30+C19+F8</f>
        <v>0</v>
      </c>
      <c r="D69" s="25">
        <f>D68+D40+D30+D19+F8</f>
        <v>0</v>
      </c>
      <c r="E69" s="25" t="str">
        <f t="shared" si="2"/>
        <v/>
      </c>
      <c r="F69" s="25">
        <f>F68++F40+F30+F19+F8</f>
        <v>0</v>
      </c>
      <c r="G69" s="26" t="e">
        <f>G68+G40+G30+G19+G8</f>
        <v>#VALUE!</v>
      </c>
      <c r="H69" s="10"/>
    </row>
  </sheetData>
  <mergeCells count="8">
    <mergeCell ref="C7:E7"/>
    <mergeCell ref="C8:E8"/>
    <mergeCell ref="A1:G1"/>
    <mergeCell ref="C2:E2"/>
    <mergeCell ref="C3:E3"/>
    <mergeCell ref="C4:E4"/>
    <mergeCell ref="C5:E5"/>
    <mergeCell ref="C6:E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D415667C30A648819EB220CF75C253" ma:contentTypeVersion="14" ma:contentTypeDescription="Create a new document." ma:contentTypeScope="" ma:versionID="a8f518541571d60d7260333bad4b6e92">
  <xsd:schema xmlns:xsd="http://www.w3.org/2001/XMLSchema" xmlns:xs="http://www.w3.org/2001/XMLSchema" xmlns:p="http://schemas.microsoft.com/office/2006/metadata/properties" xmlns:ns1="http://schemas.microsoft.com/sharepoint/v3" xmlns:ns2="7cdcb12d-2dca-48bf-9cae-188052f730d8" xmlns:ns3="2a664f14-a04a-4102-8275-903c95f87938" targetNamespace="http://schemas.microsoft.com/office/2006/metadata/properties" ma:root="true" ma:fieldsID="497e8f7c4e267ff6dc5a3f19b005a7c7" ns1:_="" ns2:_="" ns3:_="">
    <xsd:import namespace="http://schemas.microsoft.com/sharepoint/v3"/>
    <xsd:import namespace="7cdcb12d-2dca-48bf-9cae-188052f730d8"/>
    <xsd:import namespace="2a664f14-a04a-4102-8275-903c95f879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cb12d-2dca-48bf-9cae-188052f730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664f14-a04a-4102-8275-903c95f8793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7B39E3-BB79-4457-9BA7-BD568CD3F5A7}">
  <ds:schemaRefs>
    <ds:schemaRef ds:uri="http://schemas.microsoft.com/office/2006/documentManagement/types"/>
    <ds:schemaRef ds:uri="http://purl.org/dc/terms/"/>
    <ds:schemaRef ds:uri="7cdcb12d-2dca-48bf-9cae-188052f730d8"/>
    <ds:schemaRef ds:uri="2a664f14-a04a-4102-8275-903c95f87938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sharepoint/v3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3AF1BB2-207C-4056-9AE9-A8497030E2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cdcb12d-2dca-48bf-9cae-188052f730d8"/>
    <ds:schemaRef ds:uri="2a664f14-a04a-4102-8275-903c95f879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218D62-D25A-4572-847C-AB34EFF944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 Budget</vt:lpstr>
      <vt:lpstr>Contractor List</vt:lpstr>
      <vt:lpstr>Blank Budget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Eddy</dc:creator>
  <cp:keywords/>
  <dc:description/>
  <cp:lastModifiedBy>William Basil</cp:lastModifiedBy>
  <cp:revision/>
  <dcterms:created xsi:type="dcterms:W3CDTF">2020-05-14T20:31:47Z</dcterms:created>
  <dcterms:modified xsi:type="dcterms:W3CDTF">2020-07-06T17:54:18Z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0x01010001D415667C30A648819EB220CF75C253</vt:lpwstr>
  </property>
</Properties>
</file>